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601" activeTab="4"/>
  </bookViews>
  <sheets>
    <sheet name="記入例(鑑部)" sheetId="1" r:id="rId1"/>
    <sheet name="記入例(内訳)" sheetId="2" r:id="rId2"/>
    <sheet name="記入例(出面)" sheetId="3" r:id="rId3"/>
    <sheet name="記入例(合計表)" sheetId="4" r:id="rId4"/>
    <sheet name="鑑部" sheetId="5" r:id="rId5"/>
    <sheet name="契約内訳" sheetId="6" r:id="rId6"/>
    <sheet name="出面" sheetId="7" r:id="rId7"/>
    <sheet name="合計表" sheetId="8" r:id="rId8"/>
  </sheets>
  <definedNames>
    <definedName name="_xlfn.IFERROR" hidden="1">#NAME?</definedName>
    <definedName name="_xlfn.SUMIFS" hidden="1">#NAME?</definedName>
    <definedName name="CRITERIA" localSheetId="4">'鑑部'!$BC$15:$BD$25</definedName>
    <definedName name="CSV">#REF!</definedName>
    <definedName name="EXTRACT" localSheetId="3">'記入例(合計表)'!$W$8:$W$9</definedName>
    <definedName name="EXTRACT" localSheetId="7">'合計表'!$W$8:$W$9</definedName>
    <definedName name="_xlnm.Print_Area" localSheetId="4">'鑑部'!$A$1:$AV$28</definedName>
    <definedName name="_xlnm.Print_Area" localSheetId="0">'記入例(鑑部)'!$A$1:$AV$28</definedName>
    <definedName name="_xlnm.Print_Area" localSheetId="3">'記入例(合計表)'!$A$1:$S$42</definedName>
    <definedName name="_xlnm.Print_Area" localSheetId="2">'記入例(出面)'!$A$1:$AM$31</definedName>
    <definedName name="_xlnm.Print_Area" localSheetId="1">'記入例(内訳)'!$A$1:$AE$32</definedName>
    <definedName name="_xlnm.Print_Area" localSheetId="5">'契約内訳'!$A$1:$AE$32</definedName>
    <definedName name="_xlnm.Print_Area" localSheetId="7">'合計表'!$A$1:$S$44</definedName>
    <definedName name="_xlnm.Print_Area" localSheetId="6">'出面'!$A$1:$AM$29</definedName>
  </definedNames>
  <calcPr fullCalcOnLoad="1"/>
</workbook>
</file>

<file path=xl/comments1.xml><?xml version="1.0" encoding="utf-8"?>
<comments xmlns="http://schemas.openxmlformats.org/spreadsheetml/2006/main">
  <authors>
    <author>NK-kouji02</author>
    <author>kouji00</author>
    <author>it</author>
  </authors>
  <commentList>
    <comment ref="AN3" authorId="0">
      <text>
        <r>
          <rPr>
            <b/>
            <sz val="9"/>
            <rFont val="ＭＳ Ｐゴシック"/>
            <family val="3"/>
          </rPr>
          <t>日付は原則として毎月末日となります</t>
        </r>
      </text>
    </comment>
    <comment ref="AC6" authorId="0">
      <text>
        <r>
          <rPr>
            <b/>
            <sz val="9"/>
            <rFont val="ＭＳ Ｐゴシック"/>
            <family val="3"/>
          </rPr>
          <t>貴社の住所・会社名・TEL・FAXをご記入し、捺印して下さい</t>
        </r>
      </text>
    </comment>
    <comment ref="I7" authorId="0">
      <text>
        <r>
          <rPr>
            <b/>
            <sz val="9"/>
            <rFont val="ＭＳ Ｐゴシック"/>
            <family val="3"/>
          </rPr>
          <t>税別金額を記入して下さい</t>
        </r>
      </text>
    </comment>
    <comment ref="L13" authorId="0">
      <text>
        <r>
          <rPr>
            <b/>
            <sz val="9"/>
            <rFont val="ＭＳ Ｐゴシック"/>
            <family val="3"/>
          </rPr>
          <t>必ず記入して下さい
工事件名が不明な場合は</t>
        </r>
        <r>
          <rPr>
            <b/>
            <sz val="9"/>
            <color indexed="10"/>
            <rFont val="ＭＳ Ｐゴシック"/>
            <family val="3"/>
          </rPr>
          <t>担当者</t>
        </r>
        <r>
          <rPr>
            <b/>
            <sz val="9"/>
            <rFont val="ＭＳ Ｐゴシック"/>
            <family val="3"/>
          </rPr>
          <t>にお尋ね下さい</t>
        </r>
      </text>
    </comment>
    <comment ref="G17" authorId="0">
      <text>
        <r>
          <rPr>
            <b/>
            <sz val="9"/>
            <rFont val="ＭＳ Ｐゴシック"/>
            <family val="3"/>
          </rPr>
          <t>この％は業種によって異なります
弊社担当者へご確認下さい</t>
        </r>
      </text>
    </comment>
    <comment ref="L15" authorId="0">
      <text>
        <r>
          <rPr>
            <b/>
            <sz val="9"/>
            <rFont val="ＭＳ Ｐゴシック"/>
            <family val="3"/>
          </rPr>
          <t>この欄は契約工事している場合のみ、記入して下さい。またその際は</t>
        </r>
        <r>
          <rPr>
            <b/>
            <sz val="9"/>
            <color indexed="10"/>
            <rFont val="ＭＳ Ｐゴシック"/>
            <family val="3"/>
          </rPr>
          <t>契約内訳</t>
        </r>
        <r>
          <rPr>
            <b/>
            <sz val="9"/>
            <rFont val="ＭＳ Ｐゴシック"/>
            <family val="3"/>
          </rPr>
          <t>を使用して下さい</t>
        </r>
      </text>
    </comment>
    <comment ref="AD13" authorId="1">
      <text>
        <r>
          <rPr>
            <b/>
            <sz val="11"/>
            <rFont val="ＭＳ Ｐゴシック"/>
            <family val="3"/>
          </rPr>
          <t>プルダウンより選択して下さい</t>
        </r>
      </text>
    </comment>
    <comment ref="AC11" authorId="2">
      <text>
        <r>
          <rPr>
            <b/>
            <sz val="9"/>
            <rFont val="MS P ゴシック"/>
            <family val="3"/>
          </rPr>
          <t>インボイス登録番号をご記入下さい</t>
        </r>
      </text>
    </comment>
  </commentList>
</comments>
</file>

<file path=xl/comments2.xml><?xml version="1.0" encoding="utf-8"?>
<comments xmlns="http://schemas.openxmlformats.org/spreadsheetml/2006/main">
  <authors>
    <author>NK-kouji02</author>
  </authors>
  <commentList>
    <comment ref="W4" authorId="0">
      <text>
        <r>
          <rPr>
            <b/>
            <sz val="10"/>
            <rFont val="ＭＳ Ｐゴシック"/>
            <family val="3"/>
          </rPr>
          <t>担当者様または経理ご担当者様の認め印を押印ください。</t>
        </r>
      </text>
    </comment>
    <comment ref="H6" authorId="0">
      <text>
        <r>
          <rPr>
            <b/>
            <sz val="9"/>
            <rFont val="ＭＳ Ｐゴシック"/>
            <family val="3"/>
          </rPr>
          <t>請求月は必ず入力して下さい
自動で「月」が表示されます。数字だけで大丈夫です</t>
        </r>
      </text>
    </comment>
    <comment ref="H10" authorId="0">
      <text>
        <r>
          <rPr>
            <b/>
            <sz val="9"/>
            <rFont val="ＭＳ Ｐゴシック"/>
            <family val="3"/>
          </rPr>
          <t>上段が当月の数量
下段が当月を入れた累計になります</t>
        </r>
      </text>
    </comment>
    <comment ref="J11" authorId="0">
      <text>
        <r>
          <rPr>
            <b/>
            <sz val="11"/>
            <color indexed="10"/>
            <rFont val="ＭＳ Ｐゴシック"/>
            <family val="3"/>
          </rPr>
          <t>累計計算は「請求月」を入力しないと自動計算されないのでご注意下さい</t>
        </r>
      </text>
    </comment>
    <comment ref="J14" authorId="0">
      <text>
        <r>
          <rPr>
            <b/>
            <sz val="9"/>
            <rFont val="ＭＳ Ｐゴシック"/>
            <family val="3"/>
          </rPr>
          <t>上段が当月分
下段が当月を入れた累計になります</t>
        </r>
      </text>
    </comment>
  </commentList>
</comments>
</file>

<file path=xl/comments3.xml><?xml version="1.0" encoding="utf-8"?>
<comments xmlns="http://schemas.openxmlformats.org/spreadsheetml/2006/main">
  <authors>
    <author>NK-kouji02</author>
  </authors>
  <commentList>
    <comment ref="B4" authorId="0">
      <text>
        <r>
          <rPr>
            <b/>
            <sz val="9"/>
            <rFont val="ＭＳ Ｐゴシック"/>
            <family val="3"/>
          </rPr>
          <t xml:space="preserve">入場した現場別にを書いて下さい
地域を書かないように
</t>
        </r>
        <r>
          <rPr>
            <b/>
            <sz val="9"/>
            <color indexed="10"/>
            <rFont val="ＭＳ Ｐゴシック"/>
            <family val="3"/>
          </rPr>
          <t>現場名が不明な場合は担当者にご連絡下さい</t>
        </r>
      </text>
    </comment>
    <comment ref="R10" authorId="0">
      <text>
        <r>
          <rPr>
            <b/>
            <sz val="9"/>
            <rFont val="ＭＳ Ｐゴシック"/>
            <family val="3"/>
          </rPr>
          <t>半日作業、早退、遅刻などは分かるように書いて下さい</t>
        </r>
      </text>
    </comment>
    <comment ref="AI1" authorId="0">
      <text>
        <r>
          <rPr>
            <b/>
            <sz val="9"/>
            <rFont val="ＭＳ Ｐゴシック"/>
            <family val="3"/>
          </rPr>
          <t>貴社名を記入して下さい</t>
        </r>
      </text>
    </comment>
  </commentList>
</comments>
</file>

<file path=xl/comments4.xml><?xml version="1.0" encoding="utf-8"?>
<comments xmlns="http://schemas.openxmlformats.org/spreadsheetml/2006/main">
  <authors>
    <author>NK-kouji02</author>
  </authors>
  <commentList>
    <comment ref="M3" authorId="0">
      <text>
        <r>
          <rPr>
            <b/>
            <sz val="9"/>
            <rFont val="ＭＳ Ｐゴシック"/>
            <family val="3"/>
          </rPr>
          <t>貴社の住所・会社名・TEL・FAXをご記入し、捺印して下さい</t>
        </r>
      </text>
    </comment>
    <comment ref="D16" authorId="0">
      <text>
        <r>
          <rPr>
            <b/>
            <sz val="9"/>
            <rFont val="ＭＳ Ｐゴシック"/>
            <family val="3"/>
          </rPr>
          <t>必ず記入して下さい
工事件名が不明な場合は担当者にお尋ね下さい</t>
        </r>
      </text>
    </comment>
  </commentList>
</comments>
</file>

<file path=xl/sharedStrings.xml><?xml version="1.0" encoding="utf-8"?>
<sst xmlns="http://schemas.openxmlformats.org/spreadsheetml/2006/main" count="443" uniqueCount="178">
  <si>
    <t>住所</t>
  </si>
  <si>
    <t>会社名</t>
  </si>
  <si>
    <t>工事件名</t>
  </si>
  <si>
    <t>既入金</t>
  </si>
  <si>
    <t>社長</t>
  </si>
  <si>
    <t>部長</t>
  </si>
  <si>
    <t>現場担当</t>
  </si>
  <si>
    <t>今回請求</t>
  </si>
  <si>
    <t>契約金額</t>
  </si>
  <si>
    <t>工事コード</t>
  </si>
  <si>
    <t>合計</t>
  </si>
  <si>
    <t>既払金</t>
  </si>
  <si>
    <t>今回支払</t>
  </si>
  <si>
    <t>消費税</t>
  </si>
  <si>
    <t>支払残高</t>
  </si>
  <si>
    <t>保留金</t>
  </si>
  <si>
    <t>今回請求金額</t>
  </si>
  <si>
    <t>契約金額（常用金額）</t>
  </si>
  <si>
    <t>請求残高</t>
  </si>
  <si>
    <r>
      <t>出来高査定の（80・90・100）</t>
    </r>
    <r>
      <rPr>
        <sz val="11"/>
        <rFont val="ＭＳ Ｐゴシック"/>
        <family val="3"/>
      </rPr>
      <t>%</t>
    </r>
  </si>
  <si>
    <t>御中</t>
  </si>
  <si>
    <t>今回引去金（　　　　　　　　　　）</t>
  </si>
  <si>
    <t>出来高査定（第　　回）</t>
  </si>
  <si>
    <t>合　　計</t>
  </si>
  <si>
    <t>回）</t>
  </si>
  <si>
    <t>日</t>
  </si>
  <si>
    <t>月</t>
  </si>
  <si>
    <t>年</t>
  </si>
  <si>
    <t>中島建工株式会社</t>
  </si>
  <si>
    <t>下記の通り請求致します。</t>
  </si>
  <si>
    <t>（請求者）</t>
  </si>
  <si>
    <t>出来高累計（第</t>
  </si>
  <si>
    <t>出来高累計の（</t>
  </si>
  <si>
    <t>そちらも合わせてご提出ください。</t>
  </si>
  <si>
    <t>「請求書」というタイトルは印刷時に表示されます。</t>
  </si>
  <si>
    <t>◆中島建工指定請求書式注意事項◆</t>
  </si>
  <si>
    <t>ご記入は手書きでもけっこうです。</t>
  </si>
  <si>
    <r>
      <t>提出部数は</t>
    </r>
    <r>
      <rPr>
        <b/>
        <sz val="11"/>
        <color indexed="10"/>
        <rFont val="ＭＳ Ｐゴシック"/>
        <family val="3"/>
      </rPr>
      <t>１部</t>
    </r>
    <r>
      <rPr>
        <b/>
        <sz val="11"/>
        <rFont val="ＭＳ Ｐゴシック"/>
        <family val="3"/>
      </rPr>
      <t>、提出先は対象工事を管轄する</t>
    </r>
    <r>
      <rPr>
        <b/>
        <sz val="11"/>
        <color indexed="10"/>
        <rFont val="ＭＳ Ｐゴシック"/>
        <family val="3"/>
      </rPr>
      <t>弊社各担当部署</t>
    </r>
    <r>
      <rPr>
        <b/>
        <sz val="11"/>
        <rFont val="ＭＳ Ｐゴシック"/>
        <family val="3"/>
      </rPr>
      <t>です。</t>
    </r>
  </si>
  <si>
    <t>コメント（説明）が表示されていますのでご参照ください。</t>
  </si>
  <si>
    <t>シートを保護（パスワードなし）をしている為、</t>
  </si>
  <si>
    <t>※記入方法や不明点は中島建工物件担当者、</t>
  </si>
  <si>
    <t>さいたま市浦和区領家5-12-20</t>
  </si>
  <si>
    <t>●×株式会社</t>
  </si>
  <si>
    <t>（仮称）中島マンション新築工事</t>
  </si>
  <si>
    <t>人工</t>
  </si>
  <si>
    <t>残業</t>
  </si>
  <si>
    <t>項目</t>
  </si>
  <si>
    <t>№</t>
  </si>
  <si>
    <t>T　　　E　　L</t>
  </si>
  <si>
    <t>048-ｘｘｘ-ｘｘｘｘ</t>
  </si>
  <si>
    <t>合計金額</t>
  </si>
  <si>
    <t>F　　A　　X</t>
  </si>
  <si>
    <t>048-ｘｘｘ-ｘｘｘｘ</t>
  </si>
  <si>
    <t>担当者</t>
  </si>
  <si>
    <t>山田太郎</t>
  </si>
  <si>
    <t>記入箇所以外は記入できない様になっております</t>
  </si>
  <si>
    <t>％</t>
  </si>
  <si>
    <t>)</t>
  </si>
  <si>
    <t xml:space="preserve"> 　もしくは物件を管轄する部署へお尋ね下さい。</t>
  </si>
  <si>
    <t>№</t>
  </si>
  <si>
    <t>F　　A　　X</t>
  </si>
  <si>
    <t>％</t>
  </si>
  <si>
    <t>)</t>
  </si>
  <si>
    <t>協力業者</t>
  </si>
  <si>
    <t>承認印</t>
  </si>
  <si>
    <t>NK担当</t>
  </si>
  <si>
    <t>業者</t>
  </si>
  <si>
    <t>明細は必ずこちらの内訳書へご記入ください</t>
  </si>
  <si>
    <t>契　　約　　内　　容</t>
  </si>
  <si>
    <t>（</t>
  </si>
  <si>
    <t>1</t>
  </si>
  <si>
    <t>2</t>
  </si>
  <si>
    <t>3</t>
  </si>
  <si>
    <t>4</t>
  </si>
  <si>
    <t>請求月は必ず入力して下さい</t>
  </si>
  <si>
    <t>数量</t>
  </si>
  <si>
    <t>金　額</t>
  </si>
  <si>
    <t>数量</t>
  </si>
  <si>
    <t>請求月を入力すると当月・累計・契約残が表示されます</t>
  </si>
  <si>
    <t>名称・用途・寸法</t>
  </si>
  <si>
    <t>単位</t>
  </si>
  <si>
    <t>単価</t>
  </si>
  <si>
    <t>金額</t>
  </si>
  <si>
    <t>当　月</t>
  </si>
  <si>
    <t>累　計</t>
  </si>
  <si>
    <t>黄色の塗りつぶしがあるところは計算式が入っております</t>
  </si>
  <si>
    <t>○○○処理</t>
  </si>
  <si>
    <t>×××作業</t>
  </si>
  <si>
    <t>△△△清掃</t>
  </si>
  <si>
    <t>▽▽▽補修</t>
  </si>
  <si>
    <t>□□□直し</t>
  </si>
  <si>
    <t>運搬費</t>
  </si>
  <si>
    <t>式</t>
  </si>
  <si>
    <t>値引き調整</t>
  </si>
  <si>
    <t>当月計</t>
  </si>
  <si>
    <t>総　 計</t>
  </si>
  <si>
    <t>契約残</t>
  </si>
  <si>
    <t>業者</t>
  </si>
  <si>
    <t>（</t>
  </si>
  <si>
    <t>1</t>
  </si>
  <si>
    <t>2</t>
  </si>
  <si>
    <t>3</t>
  </si>
  <si>
    <t>4</t>
  </si>
  <si>
    <t>現　　場　　名</t>
  </si>
  <si>
    <t>月 出面集計</t>
  </si>
  <si>
    <t>中島建工本社改修</t>
  </si>
  <si>
    <t>○○新築工事</t>
  </si>
  <si>
    <t>××作業所</t>
  </si>
  <si>
    <t>□□改修工事</t>
  </si>
  <si>
    <t>△△夜間工事</t>
  </si>
  <si>
    <t>0.5時間の残業は認められませんので注意して下さい</t>
  </si>
  <si>
    <t>№</t>
  </si>
  <si>
    <t>月分合計表</t>
  </si>
  <si>
    <t>税込金額</t>
  </si>
  <si>
    <t>美装Ｇ</t>
  </si>
  <si>
    <t>税別金額</t>
  </si>
  <si>
    <t>消費税</t>
  </si>
  <si>
    <t>現場名</t>
  </si>
  <si>
    <t>ＴＥＬ</t>
  </si>
  <si>
    <t>工事Ｇ</t>
  </si>
  <si>
    <t>大塩延男</t>
  </si>
  <si>
    <t>大柳貢</t>
  </si>
  <si>
    <t>松崎</t>
  </si>
  <si>
    <t>金子</t>
  </si>
  <si>
    <t>大塩</t>
  </si>
  <si>
    <t>大柳</t>
  </si>
  <si>
    <t>さいたま市浦和区領家5-12-20</t>
  </si>
  <si>
    <t>●×株式会社</t>
  </si>
  <si>
    <t>048-×××-××××</t>
  </si>
  <si>
    <t>○○○工事</t>
  </si>
  <si>
    <t>○○○改修工事</t>
  </si>
  <si>
    <t>ＸＸＸ３丁目工事</t>
  </si>
  <si>
    <t>△△△２丁目工事</t>
  </si>
  <si>
    <t>△△△工事</t>
  </si>
  <si>
    <t>□□□７丁目工事</t>
  </si>
  <si>
    <t>○○○計画</t>
  </si>
  <si>
    <t>ＸＸＸ計画工事</t>
  </si>
  <si>
    <t>▽▽▽改修工事</t>
  </si>
  <si>
    <t>▽▽▽計画</t>
  </si>
  <si>
    <t>ＸＸＸ５丁目計画</t>
  </si>
  <si>
    <t>○○○計画工事</t>
  </si>
  <si>
    <t>出面表と合計表の添付のない請求書は検収しかねますので、</t>
  </si>
  <si>
    <t>内訳明細書と合計表の添付のない請求書は検収しかねますので、</t>
  </si>
  <si>
    <r>
      <t>提出部数は</t>
    </r>
    <r>
      <rPr>
        <b/>
        <sz val="11"/>
        <color indexed="10"/>
        <rFont val="ＭＳ Ｐゴシック"/>
        <family val="3"/>
      </rPr>
      <t>１部</t>
    </r>
    <r>
      <rPr>
        <b/>
        <sz val="11"/>
        <rFont val="ＭＳ Ｐゴシック"/>
        <family val="3"/>
      </rPr>
      <t>、提出先は中島建工株式会社、本社、専門工事事業部宛です</t>
    </r>
  </si>
  <si>
    <t>大塩延男、大柳貢</t>
  </si>
  <si>
    <t>吉野聡、佐藤健一、松崎隆裕、金子正則</t>
  </si>
  <si>
    <t>※各現場にて一部請求書作成して下さい</t>
  </si>
  <si>
    <t>㎡</t>
  </si>
  <si>
    <t>記入箇所以外は記入できない様になっております</t>
  </si>
  <si>
    <t xml:space="preserve"> 　もしくは物件を管轄する部署へお尋ね下さい。</t>
  </si>
  <si>
    <t>1枚で書ききれない場合は</t>
  </si>
  <si>
    <t>複数用をお使い下さい</t>
  </si>
  <si>
    <t>最終ページの当月計・総計・契約残欄に集計が表示されます</t>
  </si>
  <si>
    <t>ページが余った場合。削除ではなく非表示にしてください</t>
  </si>
  <si>
    <t>吉野</t>
  </si>
  <si>
    <t>吉野聡</t>
  </si>
  <si>
    <t>▼各担当者別集計</t>
  </si>
  <si>
    <t>合　　　　　　　　計</t>
  </si>
  <si>
    <t>金子正則</t>
  </si>
  <si>
    <t>武島良雄</t>
  </si>
  <si>
    <t>小堀和也</t>
  </si>
  <si>
    <t>◆各担当者別集計</t>
  </si>
  <si>
    <t>伊藤明夫</t>
  </si>
  <si>
    <t>工藤慎一</t>
  </si>
  <si>
    <t>原野健太</t>
  </si>
  <si>
    <t>インボイス登録番号</t>
  </si>
  <si>
    <t>T</t>
  </si>
  <si>
    <t>課長</t>
  </si>
  <si>
    <t>2023</t>
  </si>
  <si>
    <t>9</t>
  </si>
  <si>
    <t>30</t>
  </si>
  <si>
    <t>●×株式会社</t>
  </si>
  <si>
    <t>（仮称）中島マンション新築工事</t>
  </si>
  <si>
    <t>協力会社名</t>
  </si>
  <si>
    <t>a</t>
  </si>
  <si>
    <t>田中善広</t>
  </si>
  <si>
    <t>消費税(10%)</t>
  </si>
  <si>
    <t>消費税（10%）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</si>
</sst>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_ ;[Red]\-#,##0.0\ "/>
    <numFmt numFmtId="178" formatCode="&quot;¥&quot;#,##0_);\(&quot;¥&quot;#,##0\)"/>
    <numFmt numFmtId="179" formatCode="#,##0_);\(#,##0\)"/>
    <numFmt numFmtId="180" formatCode="#,##0_);[Red]\(#,##0\)"/>
    <numFmt numFmtId="181" formatCode="[$-F800]dddd\,\ mmmm\ dd\,\ yyyy"/>
    <numFmt numFmtId="182" formatCode="#,##0_ ;[Red]\-#,##0\ "/>
    <numFmt numFmtId="183" formatCode="#,##0.0_);[Red]\(#,##0.0\)"/>
    <numFmt numFmtId="184" formatCode="[$-411]ggge&quot;年&quot;m&quot;月&quot;d&quot;日&quot;;@"/>
    <numFmt numFmtId="185" formatCode="#,##0.0;[Red]\-#,##0.0"/>
    <numFmt numFmtId="186" formatCode="0.0"/>
    <numFmt numFmtId="187" formatCode="m/d;@"/>
    <numFmt numFmtId="188" formatCode="0.00_)"/>
    <numFmt numFmtId="189" formatCode="m&quot;月&quot;"/>
    <numFmt numFmtId="190" formatCode="d&quot;月&quot;"/>
    <numFmt numFmtId="191" formatCode="0_);[Red]\(0\)"/>
    <numFmt numFmtId="192" formatCode="0.0_);[Red]\(0.0\)"/>
    <numFmt numFmtId="193" formatCode="0.0;&quot;△ &quot;0.0"/>
    <numFmt numFmtId="194" formatCode="0;&quot;△ &quot;0"/>
    <numFmt numFmtId="195" formatCode="#,##0;&quot;△ &quot;#,##0"/>
    <numFmt numFmtId="196" formatCode="#,##0.0;&quot;▲ &quot;#,##0.0"/>
    <numFmt numFmtId="197" formatCode="[&lt;=999]000;[&lt;=9999]000\-00;000\-0000"/>
    <numFmt numFmtId="198" formatCode="[DBNum3][$-411]0"/>
    <numFmt numFmtId="199" formatCode="yyyy&quot;年&quot;m&quot;月&quot;d&quot;日&quot;;@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  <numFmt numFmtId="203" formatCode="[$]ggge&quot;年&quot;m&quot;月&quot;d&quot;日&quot;;@"/>
    <numFmt numFmtId="204" formatCode="[$]gge&quot;年&quot;m&quot;月&quot;d&quot;日&quot;;@"/>
  </numFmts>
  <fonts count="9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Book Antiqua"/>
      <family val="1"/>
    </font>
    <font>
      <sz val="10"/>
      <name val="Arial"/>
      <family val="2"/>
    </font>
    <font>
      <sz val="14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8"/>
      <name val="ＭＳ Ｐ明朝"/>
      <family val="1"/>
    </font>
    <font>
      <sz val="14"/>
      <color indexed="8"/>
      <name val="ＭＳ Ｐ明朝"/>
      <family val="1"/>
    </font>
    <font>
      <b/>
      <sz val="16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6"/>
      <color indexed="10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AR丸ゴシック体M"/>
      <family val="3"/>
    </font>
    <font>
      <b/>
      <sz val="18"/>
      <color indexed="9"/>
      <name val="Calibri"/>
      <family val="2"/>
    </font>
    <font>
      <b/>
      <sz val="18"/>
      <color indexed="9"/>
      <name val="ＭＳ Ｐゴシック"/>
      <family val="3"/>
    </font>
    <font>
      <b/>
      <sz val="18"/>
      <color indexed="8"/>
      <name val="Calibri"/>
      <family val="2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8"/>
      <color theme="1"/>
      <name val="ＭＳ Ｐ明朝"/>
      <family val="1"/>
    </font>
    <font>
      <sz val="14"/>
      <color theme="1"/>
      <name val="ＭＳ Ｐ明朝"/>
      <family val="1"/>
    </font>
    <font>
      <b/>
      <sz val="16"/>
      <color theme="1"/>
      <name val="ＭＳ Ｐ明朝"/>
      <family val="1"/>
    </font>
    <font>
      <sz val="16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6"/>
      <color rgb="FFFF0000"/>
      <name val="ＭＳ Ｐゴシック"/>
      <family val="3"/>
    </font>
    <font>
      <b/>
      <sz val="14"/>
      <color theme="1"/>
      <name val="ＭＳ Ｐ明朝"/>
      <family val="1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</fills>
  <borders count="11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dotted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hair"/>
      <top style="medium"/>
      <bottom style="dotted"/>
    </border>
    <border>
      <left style="hair"/>
      <right style="hair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 style="thin"/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" fillId="0" borderId="0">
      <alignment/>
      <protection/>
    </xf>
    <xf numFmtId="38" fontId="7" fillId="20" borderId="0" applyNumberFormat="0" applyBorder="0" applyAlignment="0" applyProtection="0"/>
    <xf numFmtId="10" fontId="7" fillId="21" borderId="1" applyNumberFormat="0" applyBorder="0" applyAlignment="0" applyProtection="0"/>
    <xf numFmtId="188" fontId="8" fillId="0" borderId="0">
      <alignment/>
      <protection/>
    </xf>
    <xf numFmtId="0" fontId="9" fillId="0" borderId="0">
      <alignment/>
      <protection/>
    </xf>
    <xf numFmtId="10" fontId="10" fillId="0" borderId="0" applyFont="0" applyFill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8" borderId="2" applyNumberFormat="0" applyAlignment="0" applyProtection="0"/>
    <xf numFmtId="0" fontId="66" fillId="2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30" borderId="3" applyNumberFormat="0" applyFont="0" applyAlignment="0" applyProtection="0"/>
    <xf numFmtId="0" fontId="68" fillId="0" borderId="4" applyNumberFormat="0" applyFill="0" applyAlignment="0" applyProtection="0"/>
    <xf numFmtId="0" fontId="69" fillId="31" borderId="0" applyNumberFormat="0" applyBorder="0" applyAlignment="0" applyProtection="0"/>
    <xf numFmtId="0" fontId="70" fillId="32" borderId="5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32" borderId="10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8" fillId="33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80" fillId="34" borderId="0" applyNumberFormat="0" applyBorder="0" applyAlignment="0" applyProtection="0"/>
  </cellStyleXfs>
  <cellXfs count="469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35" borderId="0" xfId="0" applyFont="1" applyFill="1" applyBorder="1" applyAlignment="1">
      <alignment vertical="center" shrinkToFit="1"/>
    </xf>
    <xf numFmtId="0" fontId="0" fillId="35" borderId="0" xfId="0" applyFont="1" applyFill="1" applyBorder="1" applyAlignment="1">
      <alignment horizontal="center" vertical="center" shrinkToFit="1"/>
    </xf>
    <xf numFmtId="0" fontId="0" fillId="35" borderId="0" xfId="0" applyFill="1" applyBorder="1" applyAlignment="1">
      <alignment vertical="center" shrinkToFit="1"/>
    </xf>
    <xf numFmtId="0" fontId="0" fillId="35" borderId="0" xfId="0" applyFill="1" applyBorder="1" applyAlignment="1">
      <alignment horizontal="center" vertical="center" shrinkToFit="1"/>
    </xf>
    <xf numFmtId="0" fontId="2" fillId="35" borderId="0" xfId="0" applyFont="1" applyFill="1" applyBorder="1" applyAlignment="1">
      <alignment vertical="center" shrinkToFit="1"/>
    </xf>
    <xf numFmtId="0" fontId="2" fillId="35" borderId="0" xfId="0" applyFont="1" applyFill="1" applyBorder="1" applyAlignment="1">
      <alignment horizontal="distributed" vertical="center" shrinkToFit="1"/>
    </xf>
    <xf numFmtId="180" fontId="0" fillId="35" borderId="0" xfId="0" applyNumberForma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3" fontId="0" fillId="35" borderId="0" xfId="0" applyNumberFormat="1" applyFont="1" applyFill="1" applyBorder="1" applyAlignment="1">
      <alignment vertical="center" shrinkToFit="1"/>
    </xf>
    <xf numFmtId="0" fontId="0" fillId="35" borderId="0" xfId="0" applyFont="1" applyFill="1" applyBorder="1" applyAlignment="1">
      <alignment horizontal="right" vertical="center" shrinkToFit="1"/>
    </xf>
    <xf numFmtId="0" fontId="4" fillId="35" borderId="0" xfId="0" applyFont="1" applyFill="1" applyBorder="1" applyAlignment="1">
      <alignment vertical="center" shrinkToFit="1"/>
    </xf>
    <xf numFmtId="0" fontId="4" fillId="35" borderId="0" xfId="0" applyFont="1" applyFill="1" applyBorder="1" applyAlignment="1">
      <alignment vertical="top" shrinkToFit="1"/>
    </xf>
    <xf numFmtId="0" fontId="0" fillId="35" borderId="0" xfId="0" applyFill="1" applyBorder="1" applyAlignment="1">
      <alignment horizontal="left" vertical="top" shrinkToFit="1"/>
    </xf>
    <xf numFmtId="0" fontId="0" fillId="35" borderId="0" xfId="0" applyFill="1" applyAlignment="1">
      <alignment vertical="center" shrinkToFit="1"/>
    </xf>
    <xf numFmtId="0" fontId="0" fillId="0" borderId="11" xfId="0" applyBorder="1" applyAlignment="1">
      <alignment vertical="center" shrinkToFit="1"/>
    </xf>
    <xf numFmtId="49" fontId="0" fillId="0" borderId="11" xfId="0" applyNumberFormat="1" applyBorder="1" applyAlignment="1">
      <alignment vertical="center" shrinkToFit="1"/>
    </xf>
    <xf numFmtId="0" fontId="0" fillId="35" borderId="11" xfId="0" applyFill="1" applyBorder="1" applyAlignment="1">
      <alignment vertical="center" shrinkToFit="1"/>
    </xf>
    <xf numFmtId="0" fontId="0" fillId="35" borderId="0" xfId="0" applyFill="1" applyBorder="1" applyAlignment="1">
      <alignment/>
    </xf>
    <xf numFmtId="0" fontId="0" fillId="0" borderId="11" xfId="0" applyBorder="1" applyAlignment="1">
      <alignment shrinkToFit="1"/>
    </xf>
    <xf numFmtId="0" fontId="0" fillId="0" borderId="0" xfId="0" applyBorder="1" applyAlignment="1">
      <alignment shrinkToFit="1"/>
    </xf>
    <xf numFmtId="38" fontId="0" fillId="35" borderId="12" xfId="56" applyFont="1" applyFill="1" applyBorder="1" applyAlignment="1">
      <alignment vertical="center" shrinkToFit="1"/>
    </xf>
    <xf numFmtId="38" fontId="0" fillId="35" borderId="13" xfId="56" applyFont="1" applyFill="1" applyBorder="1" applyAlignment="1">
      <alignment vertical="center" shrinkToFit="1"/>
    </xf>
    <xf numFmtId="0" fontId="0" fillId="35" borderId="12" xfId="0" applyFont="1" applyFill="1" applyBorder="1" applyAlignment="1">
      <alignment vertical="center" shrinkToFit="1"/>
    </xf>
    <xf numFmtId="0" fontId="0" fillId="35" borderId="13" xfId="0" applyFont="1" applyFill="1" applyBorder="1" applyAlignment="1">
      <alignment vertical="center" shrinkToFit="1"/>
    </xf>
    <xf numFmtId="0" fontId="0" fillId="36" borderId="12" xfId="0" applyFont="1" applyFill="1" applyBorder="1" applyAlignment="1">
      <alignment vertical="center" shrinkToFit="1"/>
    </xf>
    <xf numFmtId="0" fontId="0" fillId="36" borderId="13" xfId="0" applyFont="1" applyFill="1" applyBorder="1" applyAlignment="1">
      <alignment vertical="center" shrinkToFit="1"/>
    </xf>
    <xf numFmtId="0" fontId="0" fillId="36" borderId="12" xfId="0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35" borderId="14" xfId="0" applyFont="1" applyFill="1" applyBorder="1" applyAlignment="1">
      <alignment vertical="center" shrinkToFit="1"/>
    </xf>
    <xf numFmtId="0" fontId="0" fillId="35" borderId="15" xfId="0" applyFont="1" applyFill="1" applyBorder="1" applyAlignment="1">
      <alignment vertical="center" shrinkToFit="1"/>
    </xf>
    <xf numFmtId="0" fontId="0" fillId="35" borderId="16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81" fillId="0" borderId="0" xfId="0" applyFont="1" applyAlignment="1">
      <alignment vertical="center"/>
    </xf>
    <xf numFmtId="0" fontId="8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82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38" fontId="19" fillId="0" borderId="0" xfId="56" applyFont="1" applyAlignment="1">
      <alignment horizontal="center" vertical="center"/>
    </xf>
    <xf numFmtId="38" fontId="19" fillId="0" borderId="0" xfId="56" applyFont="1" applyAlignment="1">
      <alignment vertical="center"/>
    </xf>
    <xf numFmtId="38" fontId="19" fillId="0" borderId="0" xfId="56" applyFont="1" applyAlignment="1">
      <alignment horizontal="center" vertical="center" textRotation="255" shrinkToFit="1"/>
    </xf>
    <xf numFmtId="38" fontId="0" fillId="0" borderId="18" xfId="56" applyFont="1" applyBorder="1" applyAlignment="1">
      <alignment vertical="center"/>
    </xf>
    <xf numFmtId="38" fontId="0" fillId="0" borderId="19" xfId="56" applyFont="1" applyBorder="1" applyAlignment="1">
      <alignment vertical="center"/>
    </xf>
    <xf numFmtId="38" fontId="19" fillId="0" borderId="0" xfId="56" applyFont="1" applyBorder="1" applyAlignment="1">
      <alignment vertical="center"/>
    </xf>
    <xf numFmtId="38" fontId="15" fillId="0" borderId="0" xfId="56" applyFont="1" applyAlignment="1">
      <alignment vertical="center"/>
    </xf>
    <xf numFmtId="38" fontId="0" fillId="0" borderId="20" xfId="56" applyFont="1" applyBorder="1" applyAlignment="1">
      <alignment vertical="center"/>
    </xf>
    <xf numFmtId="38" fontId="0" fillId="0" borderId="11" xfId="56" applyFont="1" applyBorder="1" applyAlignment="1">
      <alignment vertical="center"/>
    </xf>
    <xf numFmtId="38" fontId="0" fillId="0" borderId="21" xfId="56" applyFont="1" applyBorder="1" applyAlignment="1">
      <alignment vertical="center"/>
    </xf>
    <xf numFmtId="189" fontId="0" fillId="0" borderId="22" xfId="56" applyNumberFormat="1" applyFont="1" applyBorder="1" applyAlignment="1">
      <alignment horizontal="right" vertical="center" shrinkToFit="1"/>
    </xf>
    <xf numFmtId="49" fontId="0" fillId="0" borderId="22" xfId="56" applyNumberFormat="1" applyFont="1" applyBorder="1" applyAlignment="1">
      <alignment horizontal="center" vertical="center" shrinkToFit="1"/>
    </xf>
    <xf numFmtId="38" fontId="0" fillId="0" borderId="23" xfId="56" applyFont="1" applyBorder="1" applyAlignment="1">
      <alignment vertical="center" shrinkToFit="1"/>
    </xf>
    <xf numFmtId="38" fontId="0" fillId="0" borderId="24" xfId="56" applyFont="1" applyBorder="1" applyAlignment="1">
      <alignment vertical="center" shrinkToFit="1"/>
    </xf>
    <xf numFmtId="38" fontId="0" fillId="0" borderId="0" xfId="56" applyFont="1" applyBorder="1" applyAlignment="1">
      <alignment vertical="center"/>
    </xf>
    <xf numFmtId="38" fontId="0" fillId="0" borderId="0" xfId="56" applyFont="1" applyAlignment="1">
      <alignment vertical="center"/>
    </xf>
    <xf numFmtId="38" fontId="83" fillId="0" borderId="0" xfId="56" applyFont="1" applyAlignment="1">
      <alignment vertical="center"/>
    </xf>
    <xf numFmtId="38" fontId="20" fillId="0" borderId="0" xfId="56" applyFont="1" applyAlignment="1">
      <alignment vertical="center"/>
    </xf>
    <xf numFmtId="38" fontId="19" fillId="0" borderId="0" xfId="56" applyFont="1" applyBorder="1" applyAlignment="1">
      <alignment horizontal="center" vertical="center"/>
    </xf>
    <xf numFmtId="38" fontId="21" fillId="0" borderId="0" xfId="56" applyFont="1" applyBorder="1" applyAlignment="1">
      <alignment horizontal="left"/>
    </xf>
    <xf numFmtId="38" fontId="19" fillId="0" borderId="0" xfId="56" applyFont="1" applyBorder="1" applyAlignment="1">
      <alignment horizontal="center" vertical="center" shrinkToFit="1"/>
    </xf>
    <xf numFmtId="38" fontId="19" fillId="0" borderId="0" xfId="56" applyFont="1" applyAlignment="1">
      <alignment horizontal="center" vertical="center" shrinkToFit="1"/>
    </xf>
    <xf numFmtId="38" fontId="19" fillId="0" borderId="0" xfId="56" applyFont="1" applyBorder="1" applyAlignment="1">
      <alignment vertical="center" shrinkToFit="1"/>
    </xf>
    <xf numFmtId="38" fontId="19" fillId="0" borderId="25" xfId="56" applyFont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198" fontId="11" fillId="0" borderId="0" xfId="0" applyNumberFormat="1" applyFont="1" applyBorder="1" applyAlignment="1">
      <alignment shrinkToFit="1"/>
    </xf>
    <xf numFmtId="49" fontId="11" fillId="0" borderId="0" xfId="0" applyNumberFormat="1" applyFont="1" applyBorder="1" applyAlignment="1">
      <alignment shrinkToFit="1"/>
    </xf>
    <xf numFmtId="0" fontId="11" fillId="0" borderId="0" xfId="0" applyFont="1" applyBorder="1" applyAlignment="1">
      <alignment vertical="center" shrinkToFit="1"/>
    </xf>
    <xf numFmtId="55" fontId="11" fillId="0" borderId="0" xfId="0" applyNumberFormat="1" applyFont="1" applyBorder="1" applyAlignment="1">
      <alignment shrinkToFit="1"/>
    </xf>
    <xf numFmtId="0" fontId="0" fillId="0" borderId="27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18" fillId="0" borderId="29" xfId="0" applyFont="1" applyBorder="1" applyAlignment="1">
      <alignment vertical="center" shrinkToFit="1"/>
    </xf>
    <xf numFmtId="49" fontId="11" fillId="0" borderId="29" xfId="0" applyNumberFormat="1" applyFont="1" applyBorder="1" applyAlignment="1">
      <alignment shrinkToFit="1"/>
    </xf>
    <xf numFmtId="0" fontId="11" fillId="0" borderId="29" xfId="0" applyFont="1" applyBorder="1" applyAlignment="1">
      <alignment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198" fontId="11" fillId="37" borderId="29" xfId="0" applyNumberFormat="1" applyFont="1" applyFill="1" applyBorder="1" applyAlignment="1">
      <alignment shrinkToFit="1"/>
    </xf>
    <xf numFmtId="0" fontId="0" fillId="37" borderId="28" xfId="0" applyFill="1" applyBorder="1" applyAlignment="1">
      <alignment vertical="center" shrinkToFit="1"/>
    </xf>
    <xf numFmtId="0" fontId="0" fillId="37" borderId="17" xfId="0" applyFill="1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37" borderId="53" xfId="0" applyFill="1" applyBorder="1" applyAlignment="1">
      <alignment vertical="center" shrinkToFit="1"/>
    </xf>
    <xf numFmtId="0" fontId="0" fillId="37" borderId="48" xfId="0" applyFill="1" applyBorder="1" applyAlignment="1">
      <alignment vertical="center" shrinkToFit="1"/>
    </xf>
    <xf numFmtId="0" fontId="0" fillId="37" borderId="46" xfId="0" applyFill="1" applyBorder="1" applyAlignment="1">
      <alignment vertical="center" shrinkToFit="1"/>
    </xf>
    <xf numFmtId="0" fontId="0" fillId="37" borderId="47" xfId="0" applyFill="1" applyBorder="1" applyAlignment="1">
      <alignment vertical="center" shrinkToFit="1"/>
    </xf>
    <xf numFmtId="0" fontId="0" fillId="37" borderId="54" xfId="0" applyFill="1" applyBorder="1" applyAlignment="1">
      <alignment vertical="center" shrinkToFit="1"/>
    </xf>
    <xf numFmtId="0" fontId="0" fillId="37" borderId="55" xfId="0" applyFill="1" applyBorder="1" applyAlignment="1">
      <alignment vertical="center" shrinkToFit="1"/>
    </xf>
    <xf numFmtId="0" fontId="0" fillId="37" borderId="56" xfId="0" applyFill="1" applyBorder="1" applyAlignment="1">
      <alignment vertical="center" shrinkToFit="1"/>
    </xf>
    <xf numFmtId="0" fontId="0" fillId="37" borderId="50" xfId="0" applyFill="1" applyBorder="1" applyAlignment="1">
      <alignment vertical="center" shrinkToFit="1"/>
    </xf>
    <xf numFmtId="0" fontId="0" fillId="37" borderId="51" xfId="0" applyFill="1" applyBorder="1" applyAlignment="1">
      <alignment vertical="center" shrinkToFit="1"/>
    </xf>
    <xf numFmtId="0" fontId="0" fillId="37" borderId="29" xfId="0" applyFill="1" applyBorder="1" applyAlignment="1">
      <alignment vertical="center" shrinkToFit="1"/>
    </xf>
    <xf numFmtId="0" fontId="0" fillId="37" borderId="57" xfId="0" applyFill="1" applyBorder="1" applyAlignment="1">
      <alignment vertical="center" shrinkToFit="1"/>
    </xf>
    <xf numFmtId="0" fontId="0" fillId="37" borderId="58" xfId="0" applyFill="1" applyBorder="1" applyAlignment="1">
      <alignment vertical="center" shrinkToFit="1"/>
    </xf>
    <xf numFmtId="0" fontId="0" fillId="37" borderId="52" xfId="0" applyFill="1" applyBorder="1" applyAlignment="1">
      <alignment vertical="center" shrinkToFit="1"/>
    </xf>
    <xf numFmtId="0" fontId="84" fillId="0" borderId="0" xfId="0" applyFont="1" applyFill="1" applyAlignment="1">
      <alignment vertical="center"/>
    </xf>
    <xf numFmtId="0" fontId="85" fillId="0" borderId="0" xfId="0" applyFont="1" applyFill="1" applyAlignment="1">
      <alignment/>
    </xf>
    <xf numFmtId="0" fontId="84" fillId="0" borderId="0" xfId="0" applyFont="1" applyFill="1" applyBorder="1" applyAlignment="1">
      <alignment vertical="center" shrinkToFit="1"/>
    </xf>
    <xf numFmtId="0" fontId="84" fillId="0" borderId="0" xfId="0" applyFont="1" applyFill="1" applyAlignment="1">
      <alignment/>
    </xf>
    <xf numFmtId="0" fontId="8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 shrinkToFit="1"/>
    </xf>
    <xf numFmtId="0" fontId="84" fillId="0" borderId="1" xfId="0" applyFont="1" applyFill="1" applyBorder="1" applyAlignment="1">
      <alignment horizontal="center" vertical="center"/>
    </xf>
    <xf numFmtId="0" fontId="84" fillId="0" borderId="29" xfId="0" applyFont="1" applyFill="1" applyBorder="1" applyAlignment="1">
      <alignment vertical="center"/>
    </xf>
    <xf numFmtId="0" fontId="86" fillId="0" borderId="29" xfId="0" applyFont="1" applyFill="1" applyBorder="1" applyAlignment="1">
      <alignment horizontal="center" vertical="center" shrinkToFit="1"/>
    </xf>
    <xf numFmtId="0" fontId="87" fillId="0" borderId="29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center" vertical="center" shrinkToFit="1"/>
    </xf>
    <xf numFmtId="0" fontId="88" fillId="0" borderId="59" xfId="0" applyFont="1" applyFill="1" applyBorder="1" applyAlignment="1">
      <alignment horizontal="distributed" vertical="center" shrinkToFit="1"/>
    </xf>
    <xf numFmtId="0" fontId="84" fillId="0" borderId="60" xfId="0" applyFont="1" applyFill="1" applyBorder="1" applyAlignment="1">
      <alignment horizontal="distributed" vertical="center" shrinkToFit="1"/>
    </xf>
    <xf numFmtId="0" fontId="88" fillId="0" borderId="1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vertical="center" shrinkToFit="1"/>
    </xf>
    <xf numFmtId="38" fontId="89" fillId="0" borderId="0" xfId="56" applyFont="1" applyFill="1" applyBorder="1" applyAlignment="1">
      <alignment vertical="center" shrinkToFit="1"/>
    </xf>
    <xf numFmtId="38" fontId="89" fillId="0" borderId="0" xfId="56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89" fillId="0" borderId="61" xfId="0" applyFont="1" applyFill="1" applyBorder="1" applyAlignment="1">
      <alignment/>
    </xf>
    <xf numFmtId="0" fontId="90" fillId="0" borderId="0" xfId="0" applyFont="1" applyFill="1" applyBorder="1" applyAlignment="1">
      <alignment horizontal="left"/>
    </xf>
    <xf numFmtId="0" fontId="88" fillId="0" borderId="0" xfId="0" applyFont="1" applyFill="1" applyBorder="1" applyAlignment="1">
      <alignment vertical="center" shrinkToFit="1"/>
    </xf>
    <xf numFmtId="38" fontId="88" fillId="0" borderId="0" xfId="56" applyFont="1" applyFill="1" applyBorder="1" applyAlignment="1">
      <alignment vertical="center" shrinkToFit="1"/>
    </xf>
    <xf numFmtId="38" fontId="91" fillId="0" borderId="0" xfId="56" applyFont="1" applyFill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198" fontId="3" fillId="0" borderId="29" xfId="0" applyNumberFormat="1" applyFont="1" applyBorder="1" applyAlignment="1">
      <alignment horizontal="center" shrinkToFit="1"/>
    </xf>
    <xf numFmtId="0" fontId="85" fillId="0" borderId="0" xfId="0" applyFont="1" applyFill="1" applyAlignment="1">
      <alignment vertical="center"/>
    </xf>
    <xf numFmtId="38" fontId="92" fillId="0" borderId="0" xfId="56" applyFont="1" applyFill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 shrinkToFit="1"/>
    </xf>
    <xf numFmtId="38" fontId="92" fillId="0" borderId="0" xfId="56" applyFont="1" applyFill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92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93" fillId="0" borderId="0" xfId="0" applyFont="1" applyBorder="1" applyAlignment="1">
      <alignment vertical="center"/>
    </xf>
    <xf numFmtId="0" fontId="89" fillId="0" borderId="1" xfId="0" applyFont="1" applyFill="1" applyBorder="1" applyAlignment="1">
      <alignment horizontal="center" vertical="center"/>
    </xf>
    <xf numFmtId="0" fontId="88" fillId="0" borderId="1" xfId="0" applyFont="1" applyFill="1" applyBorder="1" applyAlignment="1">
      <alignment horizontal="center" vertical="center" shrinkToFit="1"/>
    </xf>
    <xf numFmtId="0" fontId="88" fillId="0" borderId="0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88" fillId="0" borderId="1" xfId="0" applyFont="1" applyFill="1" applyBorder="1" applyAlignment="1">
      <alignment vertical="center" shrinkToFit="1"/>
    </xf>
    <xf numFmtId="0" fontId="0" fillId="0" borderId="61" xfId="0" applyBorder="1" applyAlignment="1">
      <alignment/>
    </xf>
    <xf numFmtId="0" fontId="0" fillId="0" borderId="19" xfId="0" applyBorder="1" applyAlignment="1">
      <alignment/>
    </xf>
    <xf numFmtId="0" fontId="94" fillId="0" borderId="0" xfId="0" applyFont="1" applyFill="1" applyAlignment="1">
      <alignment vertical="center"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88" fillId="0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38" fontId="0" fillId="0" borderId="0" xfId="56" applyFont="1" applyFill="1" applyBorder="1" applyAlignment="1">
      <alignment vertical="center" shrinkToFit="1"/>
    </xf>
    <xf numFmtId="49" fontId="0" fillId="0" borderId="63" xfId="0" applyNumberFormat="1" applyFill="1" applyBorder="1" applyAlignment="1">
      <alignment horizontal="center" vertical="center" shrinkToFit="1"/>
    </xf>
    <xf numFmtId="49" fontId="0" fillId="38" borderId="63" xfId="0" applyNumberFormat="1" applyFill="1" applyBorder="1" applyAlignment="1">
      <alignment horizontal="center" vertical="center" shrinkToFit="1"/>
    </xf>
    <xf numFmtId="49" fontId="0" fillId="38" borderId="63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35" borderId="64" xfId="0" applyFont="1" applyFill="1" applyBorder="1" applyAlignment="1">
      <alignment horizontal="left" vertical="top" shrinkToFit="1"/>
    </xf>
    <xf numFmtId="0" fontId="0" fillId="35" borderId="0" xfId="0" applyFont="1" applyFill="1" applyBorder="1" applyAlignment="1">
      <alignment horizontal="left" vertical="top" shrinkToFit="1"/>
    </xf>
    <xf numFmtId="0" fontId="0" fillId="35" borderId="65" xfId="0" applyFont="1" applyFill="1" applyBorder="1" applyAlignment="1">
      <alignment horizontal="left" vertical="top" shrinkToFit="1"/>
    </xf>
    <xf numFmtId="0" fontId="0" fillId="35" borderId="66" xfId="0" applyFont="1" applyFill="1" applyBorder="1" applyAlignment="1">
      <alignment horizontal="left" vertical="top" shrinkToFit="1"/>
    </xf>
    <xf numFmtId="0" fontId="0" fillId="35" borderId="67" xfId="0" applyFont="1" applyFill="1" applyBorder="1" applyAlignment="1">
      <alignment horizontal="left" vertical="top" shrinkToFit="1"/>
    </xf>
    <xf numFmtId="0" fontId="0" fillId="35" borderId="68" xfId="0" applyFont="1" applyFill="1" applyBorder="1" applyAlignment="1">
      <alignment horizontal="left" vertical="top" shrinkToFit="1"/>
    </xf>
    <xf numFmtId="0" fontId="0" fillId="36" borderId="69" xfId="0" applyFont="1" applyFill="1" applyBorder="1" applyAlignment="1">
      <alignment horizontal="center" vertical="center" shrinkToFit="1"/>
    </xf>
    <xf numFmtId="38" fontId="0" fillId="35" borderId="70" xfId="56" applyFont="1" applyFill="1" applyBorder="1" applyAlignment="1">
      <alignment horizontal="right" vertical="center" shrinkToFit="1"/>
    </xf>
    <xf numFmtId="38" fontId="0" fillId="35" borderId="12" xfId="56" applyFont="1" applyFill="1" applyBorder="1" applyAlignment="1">
      <alignment horizontal="right" vertical="center" shrinkToFit="1"/>
    </xf>
    <xf numFmtId="0" fontId="0" fillId="36" borderId="70" xfId="0" applyFont="1" applyFill="1" applyBorder="1" applyAlignment="1">
      <alignment horizontal="right" vertical="center" shrinkToFit="1"/>
    </xf>
    <xf numFmtId="0" fontId="0" fillId="36" borderId="12" xfId="0" applyFont="1" applyFill="1" applyBorder="1" applyAlignment="1">
      <alignment horizontal="right" vertical="center" shrinkToFit="1"/>
    </xf>
    <xf numFmtId="0" fontId="0" fillId="36" borderId="12" xfId="0" applyFont="1" applyFill="1" applyBorder="1" applyAlignment="1">
      <alignment horizontal="center" vertical="center" shrinkToFit="1"/>
    </xf>
    <xf numFmtId="0" fontId="0" fillId="36" borderId="69" xfId="0" applyFont="1" applyFill="1" applyBorder="1" applyAlignment="1">
      <alignment horizontal="center" vertical="center" shrinkToFit="1"/>
    </xf>
    <xf numFmtId="38" fontId="0" fillId="35" borderId="70" xfId="56" applyFont="1" applyFill="1" applyBorder="1" applyAlignment="1">
      <alignment horizontal="right" vertical="center" shrinkToFit="1"/>
    </xf>
    <xf numFmtId="0" fontId="0" fillId="36" borderId="12" xfId="0" applyFont="1" applyFill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36" borderId="69" xfId="0" applyFont="1" applyFill="1" applyBorder="1" applyAlignment="1">
      <alignment horizontal="center" vertical="center"/>
    </xf>
    <xf numFmtId="0" fontId="0" fillId="35" borderId="70" xfId="0" applyFill="1" applyBorder="1" applyAlignment="1">
      <alignment horizontal="center" vertical="center" shrinkToFit="1"/>
    </xf>
    <xf numFmtId="0" fontId="0" fillId="35" borderId="12" xfId="0" applyFill="1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0" fontId="0" fillId="35" borderId="71" xfId="0" applyFill="1" applyBorder="1" applyAlignment="1">
      <alignment horizontal="center" vertical="center" shrinkToFit="1"/>
    </xf>
    <xf numFmtId="0" fontId="0" fillId="35" borderId="72" xfId="0" applyFill="1" applyBorder="1" applyAlignment="1">
      <alignment horizontal="center" vertical="center" shrinkToFit="1"/>
    </xf>
    <xf numFmtId="0" fontId="0" fillId="35" borderId="73" xfId="0" applyFill="1" applyBorder="1" applyAlignment="1">
      <alignment horizontal="center" vertical="center" shrinkToFit="1"/>
    </xf>
    <xf numFmtId="0" fontId="0" fillId="35" borderId="38" xfId="0" applyFill="1" applyBorder="1" applyAlignment="1">
      <alignment horizontal="center" vertical="center" shrinkToFit="1"/>
    </xf>
    <xf numFmtId="0" fontId="0" fillId="35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36" borderId="69" xfId="0" applyFill="1" applyBorder="1" applyAlignment="1">
      <alignment horizontal="center" vertical="center"/>
    </xf>
    <xf numFmtId="0" fontId="0" fillId="0" borderId="60" xfId="0" applyBorder="1" applyAlignment="1">
      <alignment horizontal="distributed" vertical="center" shrinkToFit="1"/>
    </xf>
    <xf numFmtId="0" fontId="0" fillId="0" borderId="60" xfId="0" applyBorder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0" borderId="59" xfId="0" applyBorder="1" applyAlignment="1">
      <alignment horizontal="distributed" vertical="center" shrinkToFit="1"/>
    </xf>
    <xf numFmtId="0" fontId="0" fillId="0" borderId="59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38" fontId="0" fillId="0" borderId="0" xfId="56" applyFont="1" applyFill="1" applyBorder="1" applyAlignment="1">
      <alignment horizontal="right" vertical="center" shrinkToFit="1"/>
    </xf>
    <xf numFmtId="0" fontId="19" fillId="38" borderId="59" xfId="0" applyFont="1" applyFill="1" applyBorder="1" applyAlignment="1">
      <alignment horizontal="distributed" vertical="center" shrinkToFit="1"/>
    </xf>
    <xf numFmtId="0" fontId="0" fillId="0" borderId="11" xfId="0" applyBorder="1" applyAlignment="1">
      <alignment horizontal="center" shrinkToFit="1"/>
    </xf>
    <xf numFmtId="0" fontId="0" fillId="0" borderId="11" xfId="0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3" fillId="35" borderId="11" xfId="0" applyFont="1" applyFill="1" applyBorder="1" applyAlignment="1">
      <alignment horizontal="center" shrinkToFit="1"/>
    </xf>
    <xf numFmtId="0" fontId="11" fillId="35" borderId="11" xfId="0" applyFont="1" applyFill="1" applyBorder="1" applyAlignment="1">
      <alignment horizontal="center" shrinkToFit="1"/>
    </xf>
    <xf numFmtId="38" fontId="19" fillId="0" borderId="11" xfId="56" applyFont="1" applyBorder="1" applyAlignment="1">
      <alignment horizontal="center"/>
    </xf>
    <xf numFmtId="38" fontId="19" fillId="39" borderId="11" xfId="56" applyFont="1" applyFill="1" applyBorder="1" applyAlignment="1">
      <alignment horizontal="center" shrinkToFit="1"/>
    </xf>
    <xf numFmtId="38" fontId="0" fillId="40" borderId="74" xfId="56" applyFont="1" applyFill="1" applyBorder="1" applyAlignment="1">
      <alignment horizontal="center" shrinkToFit="1"/>
    </xf>
    <xf numFmtId="38" fontId="0" fillId="40" borderId="25" xfId="56" applyFont="1" applyFill="1" applyBorder="1" applyAlignment="1">
      <alignment horizontal="center" shrinkToFit="1"/>
    </xf>
    <xf numFmtId="38" fontId="0" fillId="40" borderId="75" xfId="56" applyFont="1" applyFill="1" applyBorder="1" applyAlignment="1">
      <alignment horizontal="center" shrinkToFit="1"/>
    </xf>
    <xf numFmtId="38" fontId="0" fillId="40" borderId="20" xfId="56" applyFont="1" applyFill="1" applyBorder="1" applyAlignment="1">
      <alignment horizontal="center" shrinkToFit="1"/>
    </xf>
    <xf numFmtId="38" fontId="0" fillId="40" borderId="11" xfId="56" applyFont="1" applyFill="1" applyBorder="1" applyAlignment="1">
      <alignment horizontal="center" shrinkToFit="1"/>
    </xf>
    <xf numFmtId="38" fontId="0" fillId="40" borderId="21" xfId="56" applyFont="1" applyFill="1" applyBorder="1" applyAlignment="1">
      <alignment horizontal="center" shrinkToFit="1"/>
    </xf>
    <xf numFmtId="38" fontId="19" fillId="0" borderId="76" xfId="56" applyFont="1" applyBorder="1" applyAlignment="1">
      <alignment horizontal="center" vertical="distributed" textRotation="255"/>
    </xf>
    <xf numFmtId="38" fontId="19" fillId="0" borderId="53" xfId="56" applyFont="1" applyBorder="1" applyAlignment="1">
      <alignment horizontal="center" vertical="distributed" textRotation="255"/>
    </xf>
    <xf numFmtId="38" fontId="19" fillId="0" borderId="17" xfId="56" applyFont="1" applyBorder="1" applyAlignment="1">
      <alignment horizontal="center" vertical="distributed" textRotation="255"/>
    </xf>
    <xf numFmtId="38" fontId="19" fillId="0" borderId="77" xfId="56" applyFont="1" applyBorder="1" applyAlignment="1">
      <alignment horizontal="center" vertical="center"/>
    </xf>
    <xf numFmtId="38" fontId="19" fillId="0" borderId="78" xfId="56" applyFont="1" applyBorder="1" applyAlignment="1">
      <alignment horizontal="center" vertical="center"/>
    </xf>
    <xf numFmtId="38" fontId="19" fillId="0" borderId="79" xfId="56" applyFont="1" applyBorder="1" applyAlignment="1">
      <alignment horizontal="center" vertical="center"/>
    </xf>
    <xf numFmtId="38" fontId="19" fillId="0" borderId="80" xfId="56" applyFont="1" applyBorder="1" applyAlignment="1">
      <alignment horizontal="center" vertical="center"/>
    </xf>
    <xf numFmtId="38" fontId="19" fillId="0" borderId="81" xfId="56" applyFont="1" applyBorder="1" applyAlignment="1">
      <alignment horizontal="center" vertical="center"/>
    </xf>
    <xf numFmtId="38" fontId="19" fillId="0" borderId="22" xfId="56" applyFont="1" applyBorder="1" applyAlignment="1">
      <alignment horizontal="center" vertical="center"/>
    </xf>
    <xf numFmtId="38" fontId="19" fillId="0" borderId="23" xfId="56" applyFont="1" applyBorder="1" applyAlignment="1">
      <alignment horizontal="center" vertical="center"/>
    </xf>
    <xf numFmtId="38" fontId="19" fillId="0" borderId="82" xfId="56" applyFont="1" applyBorder="1" applyAlignment="1">
      <alignment horizontal="center" vertical="center"/>
    </xf>
    <xf numFmtId="38" fontId="19" fillId="0" borderId="11" xfId="56" applyFont="1" applyBorder="1" applyAlignment="1">
      <alignment horizontal="center" vertical="center"/>
    </xf>
    <xf numFmtId="38" fontId="19" fillId="0" borderId="21" xfId="56" applyFont="1" applyBorder="1" applyAlignment="1">
      <alignment horizontal="center" vertical="center"/>
    </xf>
    <xf numFmtId="38" fontId="19" fillId="0" borderId="24" xfId="56" applyFont="1" applyBorder="1" applyAlignment="1">
      <alignment horizontal="center" vertical="center"/>
    </xf>
    <xf numFmtId="38" fontId="19" fillId="0" borderId="83" xfId="56" applyFont="1" applyBorder="1" applyAlignment="1">
      <alignment horizontal="center" vertical="center"/>
    </xf>
    <xf numFmtId="38" fontId="0" fillId="36" borderId="84" xfId="56" applyFont="1" applyFill="1" applyBorder="1" applyAlignment="1">
      <alignment horizontal="center" vertical="center"/>
    </xf>
    <xf numFmtId="38" fontId="0" fillId="36" borderId="22" xfId="56" applyFont="1" applyFill="1" applyBorder="1" applyAlignment="1">
      <alignment horizontal="center" vertical="center"/>
    </xf>
    <xf numFmtId="38" fontId="0" fillId="36" borderId="0" xfId="56" applyFont="1" applyFill="1" applyBorder="1" applyAlignment="1">
      <alignment horizontal="center" vertical="center"/>
    </xf>
    <xf numFmtId="38" fontId="0" fillId="36" borderId="23" xfId="56" applyFont="1" applyFill="1" applyBorder="1" applyAlignment="1">
      <alignment horizontal="center" vertical="center"/>
    </xf>
    <xf numFmtId="38" fontId="0" fillId="36" borderId="20" xfId="56" applyFont="1" applyFill="1" applyBorder="1" applyAlignment="1">
      <alignment horizontal="center" vertical="center"/>
    </xf>
    <xf numFmtId="38" fontId="0" fillId="36" borderId="11" xfId="56" applyFont="1" applyFill="1" applyBorder="1" applyAlignment="1">
      <alignment horizontal="center" vertical="center"/>
    </xf>
    <xf numFmtId="38" fontId="0" fillId="36" borderId="21" xfId="56" applyFont="1" applyFill="1" applyBorder="1" applyAlignment="1">
      <alignment horizontal="center" vertical="center"/>
    </xf>
    <xf numFmtId="190" fontId="0" fillId="0" borderId="61" xfId="56" applyNumberFormat="1" applyFont="1" applyBorder="1" applyAlignment="1">
      <alignment horizontal="center" vertical="center" shrinkToFit="1"/>
    </xf>
    <xf numFmtId="190" fontId="0" fillId="0" borderId="26" xfId="56" applyNumberFormat="1" applyFont="1" applyBorder="1" applyAlignment="1">
      <alignment horizontal="center" vertical="center" shrinkToFit="1"/>
    </xf>
    <xf numFmtId="38" fontId="0" fillId="0" borderId="61" xfId="56" applyFont="1" applyBorder="1" applyAlignment="1">
      <alignment horizontal="center" vertical="center"/>
    </xf>
    <xf numFmtId="38" fontId="0" fillId="0" borderId="26" xfId="56" applyFont="1" applyBorder="1" applyAlignment="1">
      <alignment horizontal="center" vertical="center"/>
    </xf>
    <xf numFmtId="38" fontId="0" fillId="0" borderId="85" xfId="56" applyFont="1" applyBorder="1" applyAlignment="1">
      <alignment horizontal="center" vertical="center"/>
    </xf>
    <xf numFmtId="38" fontId="0" fillId="0" borderId="26" xfId="56" applyFont="1" applyBorder="1" applyAlignment="1">
      <alignment horizontal="center" vertical="center"/>
    </xf>
    <xf numFmtId="38" fontId="0" fillId="0" borderId="38" xfId="56" applyFont="1" applyBorder="1" applyAlignment="1">
      <alignment horizontal="center" vertical="center"/>
    </xf>
    <xf numFmtId="38" fontId="0" fillId="0" borderId="61" xfId="56" applyFont="1" applyBorder="1" applyAlignment="1">
      <alignment horizontal="center" vertical="center"/>
    </xf>
    <xf numFmtId="38" fontId="0" fillId="0" borderId="86" xfId="56" applyFont="1" applyBorder="1" applyAlignment="1">
      <alignment horizontal="center" vertical="center"/>
    </xf>
    <xf numFmtId="38" fontId="0" fillId="36" borderId="87" xfId="56" applyFont="1" applyFill="1" applyBorder="1" applyAlignment="1">
      <alignment horizontal="center" vertical="center"/>
    </xf>
    <xf numFmtId="38" fontId="0" fillId="36" borderId="17" xfId="56" applyFont="1" applyFill="1" applyBorder="1" applyAlignment="1">
      <alignment horizontal="center" vertical="center"/>
    </xf>
    <xf numFmtId="38" fontId="0" fillId="36" borderId="87" xfId="56" applyFont="1" applyFill="1" applyBorder="1" applyAlignment="1">
      <alignment horizontal="center" vertical="center" textRotation="255" shrinkToFit="1"/>
    </xf>
    <xf numFmtId="38" fontId="0" fillId="36" borderId="17" xfId="56" applyFont="1" applyFill="1" applyBorder="1" applyAlignment="1">
      <alignment horizontal="center" vertical="center" textRotation="255" shrinkToFit="1"/>
    </xf>
    <xf numFmtId="38" fontId="0" fillId="36" borderId="81" xfId="56" applyFont="1" applyFill="1" applyBorder="1" applyAlignment="1">
      <alignment horizontal="center" vertical="center"/>
    </xf>
    <xf numFmtId="38" fontId="0" fillId="36" borderId="23" xfId="56" applyFont="1" applyFill="1" applyBorder="1" applyAlignment="1">
      <alignment horizontal="center" vertical="center"/>
    </xf>
    <xf numFmtId="38" fontId="0" fillId="36" borderId="82" xfId="56" applyFont="1" applyFill="1" applyBorder="1" applyAlignment="1">
      <alignment horizontal="center" vertical="center"/>
    </xf>
    <xf numFmtId="38" fontId="0" fillId="36" borderId="21" xfId="56" applyFont="1" applyFill="1" applyBorder="1" applyAlignment="1">
      <alignment horizontal="center" vertical="center"/>
    </xf>
    <xf numFmtId="38" fontId="0" fillId="0" borderId="81" xfId="56" applyFont="1" applyBorder="1" applyAlignment="1">
      <alignment horizontal="center" vertical="center"/>
    </xf>
    <xf numFmtId="38" fontId="0" fillId="0" borderId="22" xfId="56" applyFont="1" applyBorder="1" applyAlignment="1">
      <alignment horizontal="center" vertical="center"/>
    </xf>
    <xf numFmtId="38" fontId="0" fillId="0" borderId="23" xfId="56" applyFont="1" applyBorder="1" applyAlignment="1">
      <alignment horizontal="center" vertical="center"/>
    </xf>
    <xf numFmtId="38" fontId="0" fillId="0" borderId="24" xfId="56" applyFont="1" applyBorder="1" applyAlignment="1">
      <alignment horizontal="center" vertical="center"/>
    </xf>
    <xf numFmtId="38" fontId="19" fillId="36" borderId="88" xfId="56" applyFont="1" applyFill="1" applyBorder="1" applyAlignment="1">
      <alignment horizontal="center" vertical="center"/>
    </xf>
    <xf numFmtId="38" fontId="19" fillId="36" borderId="89" xfId="56" applyFont="1" applyFill="1" applyBorder="1" applyAlignment="1">
      <alignment horizontal="center" vertical="center"/>
    </xf>
    <xf numFmtId="38" fontId="19" fillId="0" borderId="17" xfId="56" applyFont="1" applyBorder="1" applyAlignment="1">
      <alignment vertical="center"/>
    </xf>
    <xf numFmtId="38" fontId="19" fillId="0" borderId="1" xfId="56" applyFont="1" applyBorder="1" applyAlignment="1">
      <alignment vertical="center"/>
    </xf>
    <xf numFmtId="177" fontId="19" fillId="0" borderId="1" xfId="56" applyNumberFormat="1" applyFont="1" applyBorder="1" applyAlignment="1">
      <alignment vertical="center"/>
    </xf>
    <xf numFmtId="38" fontId="19" fillId="0" borderId="1" xfId="56" applyFont="1" applyBorder="1" applyAlignment="1">
      <alignment horizontal="center" vertical="center" shrinkToFit="1"/>
    </xf>
    <xf numFmtId="195" fontId="19" fillId="0" borderId="1" xfId="56" applyNumberFormat="1" applyFont="1" applyBorder="1" applyAlignment="1">
      <alignment vertical="center"/>
    </xf>
    <xf numFmtId="195" fontId="19" fillId="39" borderId="81" xfId="56" applyNumberFormat="1" applyFont="1" applyFill="1" applyBorder="1" applyAlignment="1">
      <alignment horizontal="right" vertical="center"/>
    </xf>
    <xf numFmtId="195" fontId="19" fillId="39" borderId="23" xfId="56" applyNumberFormat="1" applyFont="1" applyFill="1" applyBorder="1" applyAlignment="1">
      <alignment horizontal="right" vertical="center"/>
    </xf>
    <xf numFmtId="195" fontId="19" fillId="39" borderId="82" xfId="56" applyNumberFormat="1" applyFont="1" applyFill="1" applyBorder="1" applyAlignment="1">
      <alignment horizontal="right" vertical="center"/>
    </xf>
    <xf numFmtId="195" fontId="19" fillId="39" borderId="21" xfId="56" applyNumberFormat="1" applyFont="1" applyFill="1" applyBorder="1" applyAlignment="1">
      <alignment horizontal="right" vertical="center"/>
    </xf>
    <xf numFmtId="192" fontId="19" fillId="0" borderId="90" xfId="56" applyNumberFormat="1" applyFont="1" applyBorder="1" applyAlignment="1">
      <alignment horizontal="right" vertical="center"/>
    </xf>
    <xf numFmtId="192" fontId="19" fillId="0" borderId="91" xfId="56" applyNumberFormat="1" applyFont="1" applyBorder="1" applyAlignment="1">
      <alignment horizontal="right" vertical="center"/>
    </xf>
    <xf numFmtId="195" fontId="19" fillId="39" borderId="92" xfId="56" applyNumberFormat="1" applyFont="1" applyFill="1" applyBorder="1" applyAlignment="1">
      <alignment horizontal="right" vertical="center"/>
    </xf>
    <xf numFmtId="195" fontId="19" fillId="39" borderId="90" xfId="56" applyNumberFormat="1" applyFont="1" applyFill="1" applyBorder="1" applyAlignment="1">
      <alignment horizontal="right" vertical="center"/>
    </xf>
    <xf numFmtId="192" fontId="19" fillId="0" borderId="87" xfId="56" applyNumberFormat="1" applyFont="1" applyBorder="1" applyAlignment="1">
      <alignment horizontal="right" vertical="center"/>
    </xf>
    <xf numFmtId="192" fontId="19" fillId="0" borderId="81" xfId="56" applyNumberFormat="1" applyFont="1" applyBorder="1" applyAlignment="1">
      <alignment horizontal="right" vertical="center"/>
    </xf>
    <xf numFmtId="195" fontId="19" fillId="40" borderId="93" xfId="56" applyNumberFormat="1" applyFont="1" applyFill="1" applyBorder="1" applyAlignment="1">
      <alignment horizontal="right" vertical="center"/>
    </xf>
    <xf numFmtId="195" fontId="19" fillId="40" borderId="90" xfId="56" applyNumberFormat="1" applyFont="1" applyFill="1" applyBorder="1" applyAlignment="1">
      <alignment horizontal="right" vertical="center"/>
    </xf>
    <xf numFmtId="192" fontId="19" fillId="0" borderId="87" xfId="56" applyNumberFormat="1" applyFont="1" applyBorder="1" applyAlignment="1">
      <alignment horizontal="right" vertical="center" shrinkToFit="1"/>
    </xf>
    <xf numFmtId="192" fontId="19" fillId="0" borderId="81" xfId="56" applyNumberFormat="1" applyFont="1" applyBorder="1" applyAlignment="1">
      <alignment horizontal="right" vertical="center" shrinkToFit="1"/>
    </xf>
    <xf numFmtId="195" fontId="19" fillId="40" borderId="93" xfId="56" applyNumberFormat="1" applyFont="1" applyFill="1" applyBorder="1" applyAlignment="1">
      <alignment horizontal="right" vertical="center" shrinkToFit="1"/>
    </xf>
    <xf numFmtId="195" fontId="19" fillId="40" borderId="90" xfId="56" applyNumberFormat="1" applyFont="1" applyFill="1" applyBorder="1" applyAlignment="1">
      <alignment horizontal="right" vertical="center" shrinkToFit="1"/>
    </xf>
    <xf numFmtId="195" fontId="19" fillId="40" borderId="94" xfId="56" applyNumberFormat="1" applyFont="1" applyFill="1" applyBorder="1" applyAlignment="1">
      <alignment horizontal="right" vertical="center" shrinkToFit="1"/>
    </xf>
    <xf numFmtId="192" fontId="19" fillId="39" borderId="17" xfId="56" applyNumberFormat="1" applyFont="1" applyFill="1" applyBorder="1" applyAlignment="1">
      <alignment horizontal="right" vertical="center"/>
    </xf>
    <xf numFmtId="192" fontId="19" fillId="39" borderId="34" xfId="56" applyNumberFormat="1" applyFont="1" applyFill="1" applyBorder="1" applyAlignment="1">
      <alignment horizontal="right" vertical="center"/>
    </xf>
    <xf numFmtId="195" fontId="19" fillId="39" borderId="17" xfId="56" applyNumberFormat="1" applyFont="1" applyFill="1" applyBorder="1" applyAlignment="1">
      <alignment horizontal="right" vertical="center"/>
    </xf>
    <xf numFmtId="192" fontId="19" fillId="40" borderId="95" xfId="56" applyNumberFormat="1" applyFont="1" applyFill="1" applyBorder="1" applyAlignment="1">
      <alignment horizontal="right" vertical="center"/>
    </xf>
    <xf numFmtId="192" fontId="19" fillId="40" borderId="96" xfId="56" applyNumberFormat="1" applyFont="1" applyFill="1" applyBorder="1" applyAlignment="1">
      <alignment horizontal="right" vertical="center"/>
    </xf>
    <xf numFmtId="195" fontId="19" fillId="40" borderId="97" xfId="56" applyNumberFormat="1" applyFont="1" applyFill="1" applyBorder="1" applyAlignment="1">
      <alignment horizontal="right" vertical="center"/>
    </xf>
    <xf numFmtId="195" fontId="19" fillId="40" borderId="95" xfId="56" applyNumberFormat="1" applyFont="1" applyFill="1" applyBorder="1" applyAlignment="1">
      <alignment horizontal="right" vertical="center"/>
    </xf>
    <xf numFmtId="192" fontId="19" fillId="40" borderId="95" xfId="56" applyNumberFormat="1" applyFont="1" applyFill="1" applyBorder="1" applyAlignment="1">
      <alignment horizontal="right" vertical="center" shrinkToFit="1"/>
    </xf>
    <xf numFmtId="192" fontId="19" fillId="40" borderId="96" xfId="56" applyNumberFormat="1" applyFont="1" applyFill="1" applyBorder="1" applyAlignment="1">
      <alignment horizontal="right" vertical="center" shrinkToFit="1"/>
    </xf>
    <xf numFmtId="195" fontId="19" fillId="40" borderId="97" xfId="56" applyNumberFormat="1" applyFont="1" applyFill="1" applyBorder="1" applyAlignment="1">
      <alignment horizontal="right" vertical="center" shrinkToFit="1"/>
    </xf>
    <xf numFmtId="195" fontId="19" fillId="40" borderId="95" xfId="56" applyNumberFormat="1" applyFont="1" applyFill="1" applyBorder="1" applyAlignment="1">
      <alignment horizontal="right" vertical="center" shrinkToFit="1"/>
    </xf>
    <xf numFmtId="195" fontId="19" fillId="40" borderId="98" xfId="56" applyNumberFormat="1" applyFont="1" applyFill="1" applyBorder="1" applyAlignment="1">
      <alignment horizontal="right" vertical="center" shrinkToFit="1"/>
    </xf>
    <xf numFmtId="38" fontId="19" fillId="0" borderId="1" xfId="56" applyFont="1" applyBorder="1" applyAlignment="1" applyProtection="1">
      <alignment horizontal="center" vertical="center" shrinkToFit="1"/>
      <protection/>
    </xf>
    <xf numFmtId="38" fontId="19" fillId="36" borderId="99" xfId="56" applyFont="1" applyFill="1" applyBorder="1" applyAlignment="1">
      <alignment horizontal="center" vertical="center"/>
    </xf>
    <xf numFmtId="38" fontId="19" fillId="0" borderId="87" xfId="56" applyFont="1" applyBorder="1" applyAlignment="1">
      <alignment vertical="center"/>
    </xf>
    <xf numFmtId="195" fontId="19" fillId="0" borderId="87" xfId="56" applyNumberFormat="1" applyFont="1" applyBorder="1" applyAlignment="1">
      <alignment vertical="center" shrinkToFit="1"/>
    </xf>
    <xf numFmtId="195" fontId="19" fillId="0" borderId="17" xfId="56" applyNumberFormat="1" applyFont="1" applyBorder="1" applyAlignment="1">
      <alignment vertical="center" shrinkToFit="1"/>
    </xf>
    <xf numFmtId="38" fontId="19" fillId="36" borderId="100" xfId="56" applyFont="1" applyFill="1" applyBorder="1" applyAlignment="1">
      <alignment horizontal="center" vertical="center"/>
    </xf>
    <xf numFmtId="38" fontId="0" fillId="0" borderId="87" xfId="56" applyFont="1" applyBorder="1" applyAlignment="1">
      <alignment horizontal="center" vertical="center"/>
    </xf>
    <xf numFmtId="38" fontId="0" fillId="0" borderId="49" xfId="56" applyFont="1" applyBorder="1" applyAlignment="1">
      <alignment horizontal="center" vertical="center"/>
    </xf>
    <xf numFmtId="38" fontId="19" fillId="0" borderId="1" xfId="56" applyFont="1" applyBorder="1" applyAlignment="1">
      <alignment horizontal="center" vertical="center"/>
    </xf>
    <xf numFmtId="38" fontId="19" fillId="0" borderId="101" xfId="56" applyFont="1" applyBorder="1" applyAlignment="1">
      <alignment horizontal="center" vertical="center"/>
    </xf>
    <xf numFmtId="38" fontId="19" fillId="0" borderId="101" xfId="56" applyFont="1" applyBorder="1" applyAlignment="1">
      <alignment horizontal="center" vertical="center" shrinkToFit="1"/>
    </xf>
    <xf numFmtId="195" fontId="19" fillId="0" borderId="1" xfId="56" applyNumberFormat="1" applyFont="1" applyBorder="1" applyAlignment="1">
      <alignment horizontal="center" vertical="center"/>
    </xf>
    <xf numFmtId="195" fontId="19" fillId="0" borderId="101" xfId="56" applyNumberFormat="1" applyFont="1" applyBorder="1" applyAlignment="1">
      <alignment horizontal="center" vertical="center"/>
    </xf>
    <xf numFmtId="195" fontId="19" fillId="40" borderId="81" xfId="56" applyNumberFormat="1" applyFont="1" applyFill="1" applyBorder="1" applyAlignment="1">
      <alignment horizontal="right" vertical="center"/>
    </xf>
    <xf numFmtId="195" fontId="19" fillId="40" borderId="23" xfId="56" applyNumberFormat="1" applyFont="1" applyFill="1" applyBorder="1" applyAlignment="1">
      <alignment horizontal="right" vertical="center"/>
    </xf>
    <xf numFmtId="195" fontId="19" fillId="40" borderId="102" xfId="56" applyNumberFormat="1" applyFont="1" applyFill="1" applyBorder="1" applyAlignment="1">
      <alignment horizontal="right" vertical="center"/>
    </xf>
    <xf numFmtId="195" fontId="19" fillId="40" borderId="58" xfId="56" applyNumberFormat="1" applyFont="1" applyFill="1" applyBorder="1" applyAlignment="1">
      <alignment horizontal="right" vertical="center"/>
    </xf>
    <xf numFmtId="38" fontId="19" fillId="0" borderId="87" xfId="56" applyFont="1" applyBorder="1" applyAlignment="1">
      <alignment horizontal="center" vertical="center"/>
    </xf>
    <xf numFmtId="38" fontId="19" fillId="0" borderId="103" xfId="56" applyFont="1" applyBorder="1" applyAlignment="1">
      <alignment horizontal="center" vertical="center"/>
    </xf>
    <xf numFmtId="195" fontId="19" fillId="39" borderId="87" xfId="56" applyNumberFormat="1" applyFont="1" applyFill="1" applyBorder="1" applyAlignment="1">
      <alignment horizontal="right" vertical="center"/>
    </xf>
    <xf numFmtId="195" fontId="19" fillId="40" borderId="104" xfId="56" applyNumberFormat="1" applyFont="1" applyFill="1" applyBorder="1" applyAlignment="1">
      <alignment horizontal="right" vertical="center"/>
    </xf>
    <xf numFmtId="195" fontId="19" fillId="40" borderId="87" xfId="56" applyNumberFormat="1" applyFont="1" applyFill="1" applyBorder="1" applyAlignment="1">
      <alignment horizontal="right" vertical="center"/>
    </xf>
    <xf numFmtId="195" fontId="19" fillId="40" borderId="105" xfId="56" applyNumberFormat="1" applyFont="1" applyFill="1" applyBorder="1" applyAlignment="1">
      <alignment horizontal="right" vertical="center"/>
    </xf>
    <xf numFmtId="38" fontId="19" fillId="0" borderId="95" xfId="56" applyFont="1" applyBorder="1" applyAlignment="1">
      <alignment horizontal="center" vertical="center"/>
    </xf>
    <xf numFmtId="38" fontId="19" fillId="0" borderId="106" xfId="56" applyFont="1" applyBorder="1" applyAlignment="1">
      <alignment horizontal="center" vertical="center"/>
    </xf>
    <xf numFmtId="195" fontId="19" fillId="39" borderId="97" xfId="56" applyNumberFormat="1" applyFont="1" applyFill="1" applyBorder="1" applyAlignment="1">
      <alignment horizontal="right" vertical="center"/>
    </xf>
    <xf numFmtId="195" fontId="19" fillId="39" borderId="95" xfId="56" applyNumberFormat="1" applyFont="1" applyFill="1" applyBorder="1" applyAlignment="1">
      <alignment horizontal="right" vertical="center"/>
    </xf>
    <xf numFmtId="38" fontId="19" fillId="0" borderId="96" xfId="56" applyFont="1" applyBorder="1" applyAlignment="1">
      <alignment horizontal="center" vertical="center"/>
    </xf>
    <xf numFmtId="38" fontId="19" fillId="0" borderId="107" xfId="56" applyFont="1" applyBorder="1" applyAlignment="1">
      <alignment horizontal="center" vertical="center"/>
    </xf>
    <xf numFmtId="195" fontId="19" fillId="40" borderId="108" xfId="56" applyNumberFormat="1" applyFont="1" applyFill="1" applyBorder="1" applyAlignment="1">
      <alignment horizontal="right" vertical="center"/>
    </xf>
    <xf numFmtId="195" fontId="19" fillId="40" borderId="101" xfId="56" applyNumberFormat="1" applyFont="1" applyFill="1" applyBorder="1" applyAlignment="1">
      <alignment horizontal="right" vertical="center"/>
    </xf>
    <xf numFmtId="38" fontId="19" fillId="0" borderId="109" xfId="56" applyFont="1" applyBorder="1" applyAlignment="1">
      <alignment horizontal="center" vertical="center"/>
    </xf>
    <xf numFmtId="195" fontId="19" fillId="39" borderId="108" xfId="56" applyNumberFormat="1" applyFont="1" applyFill="1" applyBorder="1" applyAlignment="1">
      <alignment horizontal="right" vertical="center"/>
    </xf>
    <xf numFmtId="195" fontId="19" fillId="39" borderId="101" xfId="56" applyNumberFormat="1" applyFont="1" applyFill="1" applyBorder="1" applyAlignment="1">
      <alignment horizontal="right" vertical="center"/>
    </xf>
    <xf numFmtId="38" fontId="19" fillId="0" borderId="110" xfId="56" applyFont="1" applyBorder="1" applyAlignment="1">
      <alignment horizontal="center" vertical="center"/>
    </xf>
    <xf numFmtId="38" fontId="0" fillId="0" borderId="0" xfId="56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56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111" xfId="0" applyFont="1" applyBorder="1" applyAlignment="1">
      <alignment horizontal="center" vertical="center" shrinkToFit="1"/>
    </xf>
    <xf numFmtId="0" fontId="2" fillId="0" borderId="112" xfId="0" applyFont="1" applyBorder="1" applyAlignment="1">
      <alignment horizontal="center" vertical="center" shrinkToFit="1"/>
    </xf>
    <xf numFmtId="0" fontId="2" fillId="0" borderId="109" xfId="0" applyFont="1" applyBorder="1" applyAlignment="1">
      <alignment horizontal="center" vertical="center" shrinkToFit="1"/>
    </xf>
    <xf numFmtId="0" fontId="2" fillId="0" borderId="101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8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49" fontId="11" fillId="0" borderId="29" xfId="0" applyNumberFormat="1" applyFont="1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0" fillId="37" borderId="29" xfId="0" applyFill="1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1" fillId="37" borderId="29" xfId="0" applyNumberFormat="1" applyFont="1" applyFill="1" applyBorder="1" applyAlignment="1">
      <alignment horizontal="center" shrinkToFit="1"/>
    </xf>
    <xf numFmtId="0" fontId="89" fillId="0" borderId="1" xfId="0" applyFont="1" applyFill="1" applyBorder="1" applyAlignment="1">
      <alignment horizontal="center" vertical="center"/>
    </xf>
    <xf numFmtId="0" fontId="89" fillId="0" borderId="1" xfId="0" applyFont="1" applyFill="1" applyBorder="1" applyAlignment="1">
      <alignment horizontal="center" vertical="center" shrinkToFit="1"/>
    </xf>
    <xf numFmtId="38" fontId="23" fillId="0" borderId="1" xfId="56" applyFont="1" applyFill="1" applyBorder="1" applyAlignment="1">
      <alignment horizontal="right" vertical="center" shrinkToFit="1"/>
    </xf>
    <xf numFmtId="38" fontId="22" fillId="0" borderId="1" xfId="0" applyNumberFormat="1" applyFont="1" applyBorder="1" applyAlignment="1">
      <alignment horizontal="right" vertical="center" shrinkToFit="1"/>
    </xf>
    <xf numFmtId="0" fontId="22" fillId="0" borderId="1" xfId="0" applyFont="1" applyBorder="1" applyAlignment="1">
      <alignment horizontal="right" vertical="center" shrinkToFit="1"/>
    </xf>
    <xf numFmtId="0" fontId="89" fillId="0" borderId="113" xfId="0" applyFont="1" applyFill="1" applyBorder="1" applyAlignment="1">
      <alignment horizontal="center" vertical="center"/>
    </xf>
    <xf numFmtId="0" fontId="89" fillId="0" borderId="114" xfId="0" applyFont="1" applyFill="1" applyBorder="1" applyAlignment="1">
      <alignment horizontal="distributed" vertical="center" indent="1" shrinkToFit="1"/>
    </xf>
    <xf numFmtId="0" fontId="89" fillId="0" borderId="115" xfId="0" applyFont="1" applyFill="1" applyBorder="1" applyAlignment="1">
      <alignment horizontal="distributed" vertical="center" indent="1" shrinkToFit="1"/>
    </xf>
    <xf numFmtId="0" fontId="89" fillId="0" borderId="116" xfId="0" applyFont="1" applyFill="1" applyBorder="1" applyAlignment="1">
      <alignment horizontal="distributed" vertical="center" indent="1" shrinkToFit="1"/>
    </xf>
    <xf numFmtId="38" fontId="23" fillId="0" borderId="113" xfId="56" applyFont="1" applyFill="1" applyBorder="1" applyAlignment="1">
      <alignment horizontal="right" vertical="center" shrinkToFit="1"/>
    </xf>
    <xf numFmtId="38" fontId="22" fillId="0" borderId="113" xfId="0" applyNumberFormat="1" applyFont="1" applyBorder="1" applyAlignment="1">
      <alignment horizontal="right" vertical="center" shrinkToFit="1"/>
    </xf>
    <xf numFmtId="0" fontId="22" fillId="0" borderId="113" xfId="0" applyFont="1" applyBorder="1" applyAlignment="1">
      <alignment horizontal="right" vertical="center" shrinkToFit="1"/>
    </xf>
    <xf numFmtId="0" fontId="22" fillId="0" borderId="117" xfId="0" applyFont="1" applyBorder="1" applyAlignment="1">
      <alignment horizontal="right" vertical="center" shrinkToFit="1"/>
    </xf>
    <xf numFmtId="0" fontId="88" fillId="0" borderId="61" xfId="0" applyFont="1" applyFill="1" applyBorder="1" applyAlignment="1">
      <alignment horizontal="distributed" vertical="center" indent="1" shrinkToFit="1"/>
    </xf>
    <xf numFmtId="0" fontId="88" fillId="0" borderId="38" xfId="0" applyFont="1" applyFill="1" applyBorder="1" applyAlignment="1">
      <alignment horizontal="distributed" vertical="center" indent="1" shrinkToFit="1"/>
    </xf>
    <xf numFmtId="0" fontId="88" fillId="0" borderId="1" xfId="0" applyFont="1" applyFill="1" applyBorder="1" applyAlignment="1">
      <alignment horizontal="distributed" vertical="center" indent="1" shrinkToFit="1"/>
    </xf>
    <xf numFmtId="0" fontId="89" fillId="0" borderId="1" xfId="0" applyFont="1" applyFill="1" applyBorder="1" applyAlignment="1">
      <alignment horizontal="distributed" indent="5"/>
    </xf>
    <xf numFmtId="38" fontId="91" fillId="0" borderId="1" xfId="56" applyFont="1" applyFill="1" applyBorder="1" applyAlignment="1">
      <alignment horizontal="right" vertical="center" shrinkToFit="1"/>
    </xf>
    <xf numFmtId="38" fontId="23" fillId="0" borderId="61" xfId="56" applyFont="1" applyBorder="1" applyAlignment="1">
      <alignment horizontal="right" vertical="center" shrinkToFit="1"/>
    </xf>
    <xf numFmtId="38" fontId="23" fillId="0" borderId="26" xfId="56" applyFont="1" applyBorder="1" applyAlignment="1">
      <alignment horizontal="right" vertical="center" shrinkToFit="1"/>
    </xf>
    <xf numFmtId="38" fontId="23" fillId="0" borderId="38" xfId="56" applyFont="1" applyBorder="1" applyAlignment="1">
      <alignment horizontal="right" vertical="center" shrinkToFit="1"/>
    </xf>
    <xf numFmtId="0" fontId="84" fillId="0" borderId="0" xfId="0" applyFont="1" applyFill="1" applyBorder="1" applyAlignment="1">
      <alignment horizontal="center" vertical="center" shrinkToFit="1"/>
    </xf>
    <xf numFmtId="38" fontId="84" fillId="0" borderId="0" xfId="56" applyFont="1" applyFill="1" applyBorder="1" applyAlignment="1">
      <alignment horizontal="left" vertical="center" shrinkToFit="1"/>
    </xf>
    <xf numFmtId="38" fontId="91" fillId="0" borderId="0" xfId="56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88" fillId="0" borderId="1" xfId="0" applyFont="1" applyFill="1" applyBorder="1" applyAlignment="1">
      <alignment horizontal="center" vertical="center" shrinkToFit="1"/>
    </xf>
    <xf numFmtId="38" fontId="88" fillId="0" borderId="1" xfId="56" applyFont="1" applyFill="1" applyBorder="1" applyAlignment="1">
      <alignment horizontal="left" vertical="center" shrinkToFit="1"/>
    </xf>
    <xf numFmtId="38" fontId="23" fillId="0" borderId="61" xfId="0" applyNumberFormat="1" applyFont="1" applyBorder="1" applyAlignment="1">
      <alignment horizontal="right" vertical="center" shrinkToFit="1"/>
    </xf>
    <xf numFmtId="0" fontId="23" fillId="0" borderId="26" xfId="0" applyFont="1" applyBorder="1" applyAlignment="1">
      <alignment horizontal="right" vertical="center" shrinkToFit="1"/>
    </xf>
    <xf numFmtId="0" fontId="23" fillId="0" borderId="38" xfId="0" applyFont="1" applyBorder="1" applyAlignment="1">
      <alignment horizontal="right" vertical="center" shrinkToFit="1"/>
    </xf>
    <xf numFmtId="0" fontId="86" fillId="0" borderId="29" xfId="0" applyFont="1" applyFill="1" applyBorder="1" applyAlignment="1">
      <alignment horizontal="center" vertical="center" shrinkToFit="1"/>
    </xf>
    <xf numFmtId="0" fontId="88" fillId="0" borderId="59" xfId="0" applyFont="1" applyFill="1" applyBorder="1" applyAlignment="1">
      <alignment horizontal="left" vertical="center" shrinkToFit="1"/>
    </xf>
    <xf numFmtId="0" fontId="94" fillId="0" borderId="0" xfId="0" applyFont="1" applyFill="1" applyAlignment="1">
      <alignment horizontal="center" vertical="center"/>
    </xf>
    <xf numFmtId="0" fontId="89" fillId="0" borderId="60" xfId="0" applyFont="1" applyFill="1" applyBorder="1" applyAlignment="1">
      <alignment horizontal="left" vertical="center" shrinkToFit="1"/>
    </xf>
    <xf numFmtId="0" fontId="0" fillId="35" borderId="70" xfId="0" applyFill="1" applyBorder="1" applyAlignment="1" applyProtection="1">
      <alignment horizontal="center" vertical="center" shrinkToFit="1"/>
      <protection/>
    </xf>
    <xf numFmtId="0" fontId="0" fillId="35" borderId="12" xfId="0" applyFill="1" applyBorder="1" applyAlignment="1" applyProtection="1">
      <alignment horizontal="center" vertical="center" shrinkToFit="1"/>
      <protection/>
    </xf>
    <xf numFmtId="0" fontId="0" fillId="35" borderId="13" xfId="0" applyFill="1" applyBorder="1" applyAlignment="1" applyProtection="1">
      <alignment horizontal="center" vertical="center" shrinkToFit="1"/>
      <protection/>
    </xf>
    <xf numFmtId="0" fontId="0" fillId="35" borderId="71" xfId="0" applyFill="1" applyBorder="1" applyAlignment="1" applyProtection="1">
      <alignment horizontal="center" vertical="center" shrinkToFit="1"/>
      <protection/>
    </xf>
    <xf numFmtId="0" fontId="0" fillId="35" borderId="72" xfId="0" applyFill="1" applyBorder="1" applyAlignment="1" applyProtection="1">
      <alignment horizontal="center" vertical="center" shrinkToFit="1"/>
      <protection/>
    </xf>
    <xf numFmtId="0" fontId="0" fillId="35" borderId="73" xfId="0" applyFill="1" applyBorder="1" applyAlignment="1" applyProtection="1">
      <alignment horizontal="center" vertical="center" shrinkToFit="1"/>
      <protection/>
    </xf>
    <xf numFmtId="0" fontId="19" fillId="0" borderId="59" xfId="0" applyFont="1" applyFill="1" applyBorder="1" applyAlignment="1">
      <alignment horizontal="distributed" vertical="center" shrinkToFit="1"/>
    </xf>
    <xf numFmtId="38" fontId="19" fillId="0" borderId="11" xfId="56" applyFont="1" applyBorder="1" applyAlignment="1">
      <alignment horizontal="center" shrinkToFit="1"/>
    </xf>
    <xf numFmtId="38" fontId="0" fillId="0" borderId="74" xfId="56" applyFont="1" applyBorder="1" applyAlignment="1">
      <alignment horizontal="center" shrinkToFit="1"/>
    </xf>
    <xf numFmtId="38" fontId="0" fillId="0" borderId="25" xfId="56" applyFont="1" applyBorder="1" applyAlignment="1">
      <alignment horizontal="center" shrinkToFit="1"/>
    </xf>
    <xf numFmtId="38" fontId="0" fillId="0" borderId="75" xfId="56" applyFont="1" applyBorder="1" applyAlignment="1">
      <alignment horizontal="center" shrinkToFit="1"/>
    </xf>
    <xf numFmtId="38" fontId="0" fillId="0" borderId="20" xfId="56" applyFont="1" applyBorder="1" applyAlignment="1">
      <alignment horizontal="center" shrinkToFit="1"/>
    </xf>
    <xf numFmtId="38" fontId="0" fillId="0" borderId="11" xfId="56" applyFont="1" applyBorder="1" applyAlignment="1">
      <alignment horizontal="center" shrinkToFit="1"/>
    </xf>
    <xf numFmtId="38" fontId="0" fillId="0" borderId="21" xfId="56" applyFont="1" applyBorder="1" applyAlignment="1">
      <alignment horizontal="center" shrinkToFit="1"/>
    </xf>
    <xf numFmtId="177" fontId="19" fillId="0" borderId="1" xfId="56" applyNumberFormat="1" applyFont="1" applyBorder="1" applyAlignment="1">
      <alignment vertical="center" shrinkToFit="1"/>
    </xf>
    <xf numFmtId="195" fontId="19" fillId="0" borderId="1" xfId="56" applyNumberFormat="1" applyFont="1" applyBorder="1" applyAlignment="1">
      <alignment vertical="center" shrinkToFit="1"/>
    </xf>
    <xf numFmtId="195" fontId="19" fillId="0" borderId="81" xfId="56" applyNumberFormat="1" applyFont="1" applyBorder="1" applyAlignment="1">
      <alignment horizontal="right" vertical="center" shrinkToFit="1"/>
    </xf>
    <xf numFmtId="195" fontId="19" fillId="0" borderId="23" xfId="56" applyNumberFormat="1" applyFont="1" applyBorder="1" applyAlignment="1">
      <alignment horizontal="right" vertical="center" shrinkToFit="1"/>
    </xf>
    <xf numFmtId="195" fontId="19" fillId="0" borderId="82" xfId="56" applyNumberFormat="1" applyFont="1" applyBorder="1" applyAlignment="1">
      <alignment horizontal="right" vertical="center" shrinkToFit="1"/>
    </xf>
    <xf numFmtId="195" fontId="19" fillId="0" borderId="21" xfId="56" applyNumberFormat="1" applyFont="1" applyBorder="1" applyAlignment="1">
      <alignment horizontal="right" vertical="center" shrinkToFit="1"/>
    </xf>
    <xf numFmtId="192" fontId="19" fillId="0" borderId="90" xfId="56" applyNumberFormat="1" applyFont="1" applyBorder="1" applyAlignment="1">
      <alignment horizontal="right" vertical="center" shrinkToFit="1"/>
    </xf>
    <xf numFmtId="192" fontId="19" fillId="0" borderId="91" xfId="56" applyNumberFormat="1" applyFont="1" applyBorder="1" applyAlignment="1">
      <alignment horizontal="right" vertical="center" shrinkToFit="1"/>
    </xf>
    <xf numFmtId="195" fontId="19" fillId="0" borderId="92" xfId="56" applyNumberFormat="1" applyFont="1" applyBorder="1" applyAlignment="1">
      <alignment horizontal="right" vertical="center" shrinkToFit="1"/>
    </xf>
    <xf numFmtId="195" fontId="19" fillId="0" borderId="90" xfId="56" applyNumberFormat="1" applyFont="1" applyBorder="1" applyAlignment="1">
      <alignment horizontal="right" vertical="center" shrinkToFit="1"/>
    </xf>
    <xf numFmtId="195" fontId="19" fillId="0" borderId="93" xfId="56" applyNumberFormat="1" applyFont="1" applyBorder="1" applyAlignment="1">
      <alignment horizontal="right" vertical="center" shrinkToFit="1"/>
    </xf>
    <xf numFmtId="195" fontId="19" fillId="0" borderId="94" xfId="56" applyNumberFormat="1" applyFont="1" applyBorder="1" applyAlignment="1">
      <alignment horizontal="right" vertical="center" shrinkToFit="1"/>
    </xf>
    <xf numFmtId="192" fontId="19" fillId="0" borderId="17" xfId="56" applyNumberFormat="1" applyFont="1" applyBorder="1" applyAlignment="1">
      <alignment horizontal="right" vertical="center" shrinkToFit="1"/>
    </xf>
    <xf numFmtId="192" fontId="19" fillId="0" borderId="34" xfId="56" applyNumberFormat="1" applyFont="1" applyBorder="1" applyAlignment="1">
      <alignment horizontal="right" vertical="center" shrinkToFit="1"/>
    </xf>
    <xf numFmtId="195" fontId="19" fillId="0" borderId="17" xfId="56" applyNumberFormat="1" applyFont="1" applyBorder="1" applyAlignment="1">
      <alignment horizontal="right" vertical="center" shrinkToFit="1"/>
    </xf>
    <xf numFmtId="192" fontId="19" fillId="0" borderId="95" xfId="56" applyNumberFormat="1" applyFont="1" applyBorder="1" applyAlignment="1">
      <alignment horizontal="right" vertical="center" shrinkToFit="1"/>
    </xf>
    <xf numFmtId="192" fontId="19" fillId="0" borderId="96" xfId="56" applyNumberFormat="1" applyFont="1" applyBorder="1" applyAlignment="1">
      <alignment horizontal="right" vertical="center" shrinkToFit="1"/>
    </xf>
    <xf numFmtId="195" fontId="19" fillId="0" borderId="97" xfId="56" applyNumberFormat="1" applyFont="1" applyBorder="1" applyAlignment="1">
      <alignment horizontal="right" vertical="center" shrinkToFit="1"/>
    </xf>
    <xf numFmtId="195" fontId="19" fillId="0" borderId="95" xfId="56" applyNumberFormat="1" applyFont="1" applyBorder="1" applyAlignment="1">
      <alignment horizontal="right" vertical="center" shrinkToFit="1"/>
    </xf>
    <xf numFmtId="195" fontId="19" fillId="0" borderId="98" xfId="56" applyNumberFormat="1" applyFont="1" applyBorder="1" applyAlignment="1">
      <alignment horizontal="right" vertical="center" shrinkToFit="1"/>
    </xf>
    <xf numFmtId="195" fontId="19" fillId="0" borderId="1" xfId="56" applyNumberFormat="1" applyFont="1" applyBorder="1" applyAlignment="1">
      <alignment horizontal="center" vertical="center" shrinkToFit="1"/>
    </xf>
    <xf numFmtId="195" fontId="19" fillId="0" borderId="101" xfId="56" applyNumberFormat="1" applyFont="1" applyBorder="1" applyAlignment="1">
      <alignment horizontal="center" vertical="center" shrinkToFit="1"/>
    </xf>
    <xf numFmtId="195" fontId="19" fillId="0" borderId="102" xfId="56" applyNumberFormat="1" applyFont="1" applyBorder="1" applyAlignment="1">
      <alignment horizontal="right" vertical="center" shrinkToFit="1"/>
    </xf>
    <xf numFmtId="195" fontId="19" fillId="0" borderId="58" xfId="56" applyNumberFormat="1" applyFont="1" applyBorder="1" applyAlignment="1">
      <alignment horizontal="right" vertical="center" shrinkToFit="1"/>
    </xf>
    <xf numFmtId="38" fontId="19" fillId="0" borderId="87" xfId="56" applyFont="1" applyBorder="1" applyAlignment="1">
      <alignment horizontal="center" vertical="center" shrinkToFit="1"/>
    </xf>
    <xf numFmtId="38" fontId="19" fillId="0" borderId="103" xfId="56" applyFont="1" applyBorder="1" applyAlignment="1">
      <alignment horizontal="center" vertical="center" shrinkToFit="1"/>
    </xf>
    <xf numFmtId="195" fontId="19" fillId="0" borderId="87" xfId="56" applyNumberFormat="1" applyFont="1" applyBorder="1" applyAlignment="1">
      <alignment horizontal="right" vertical="center" shrinkToFit="1"/>
    </xf>
    <xf numFmtId="38" fontId="19" fillId="0" borderId="81" xfId="56" applyFont="1" applyBorder="1" applyAlignment="1">
      <alignment horizontal="center" vertical="center" shrinkToFit="1"/>
    </xf>
    <xf numFmtId="195" fontId="19" fillId="0" borderId="104" xfId="56" applyNumberFormat="1" applyFont="1" applyBorder="1" applyAlignment="1">
      <alignment horizontal="right" vertical="center" shrinkToFit="1"/>
    </xf>
    <xf numFmtId="195" fontId="19" fillId="0" borderId="105" xfId="56" applyNumberFormat="1" applyFont="1" applyBorder="1" applyAlignment="1">
      <alignment horizontal="right" vertical="center" shrinkToFit="1"/>
    </xf>
    <xf numFmtId="38" fontId="19" fillId="0" borderId="95" xfId="56" applyFont="1" applyBorder="1" applyAlignment="1">
      <alignment horizontal="center" vertical="center" shrinkToFit="1"/>
    </xf>
    <xf numFmtId="38" fontId="19" fillId="0" borderId="106" xfId="56" applyFont="1" applyBorder="1" applyAlignment="1">
      <alignment horizontal="center" vertical="center" shrinkToFit="1"/>
    </xf>
    <xf numFmtId="38" fontId="19" fillId="0" borderId="96" xfId="56" applyFont="1" applyBorder="1" applyAlignment="1">
      <alignment horizontal="center" vertical="center" shrinkToFit="1"/>
    </xf>
    <xf numFmtId="38" fontId="19" fillId="0" borderId="107" xfId="56" applyFont="1" applyBorder="1" applyAlignment="1">
      <alignment horizontal="center" vertical="center" shrinkToFit="1"/>
    </xf>
    <xf numFmtId="195" fontId="19" fillId="0" borderId="108" xfId="56" applyNumberFormat="1" applyFont="1" applyBorder="1" applyAlignment="1">
      <alignment horizontal="right" vertical="center" shrinkToFit="1"/>
    </xf>
    <xf numFmtId="195" fontId="19" fillId="0" borderId="101" xfId="56" applyNumberFormat="1" applyFont="1" applyBorder="1" applyAlignment="1">
      <alignment horizontal="right" vertical="center" shrinkToFit="1"/>
    </xf>
    <xf numFmtId="195" fontId="19" fillId="0" borderId="118" xfId="56" applyNumberFormat="1" applyFont="1" applyBorder="1" applyAlignment="1">
      <alignment horizontal="right" vertical="center" shrinkToFit="1"/>
    </xf>
    <xf numFmtId="38" fontId="19" fillId="0" borderId="109" xfId="56" applyFont="1" applyBorder="1" applyAlignment="1">
      <alignment horizontal="center" vertical="center" shrinkToFit="1"/>
    </xf>
    <xf numFmtId="38" fontId="19" fillId="0" borderId="110" xfId="56" applyFont="1" applyBorder="1" applyAlignment="1">
      <alignment horizontal="center" vertical="center" shrinkToFit="1"/>
    </xf>
    <xf numFmtId="55" fontId="11" fillId="0" borderId="29" xfId="0" applyNumberFormat="1" applyFont="1" applyBorder="1" applyAlignment="1">
      <alignment horizontal="center" shrinkToFit="1"/>
    </xf>
    <xf numFmtId="0" fontId="89" fillId="0" borderId="61" xfId="0" applyFont="1" applyFill="1" applyBorder="1" applyAlignment="1">
      <alignment horizontal="center" vertical="center"/>
    </xf>
    <xf numFmtId="0" fontId="89" fillId="0" borderId="38" xfId="0" applyFont="1" applyFill="1" applyBorder="1" applyAlignment="1">
      <alignment horizontal="center" vertical="center"/>
    </xf>
    <xf numFmtId="0" fontId="84" fillId="0" borderId="60" xfId="0" applyFont="1" applyFill="1" applyBorder="1" applyAlignment="1">
      <alignment horizontal="center" vertical="center" shrinkToFit="1"/>
    </xf>
    <xf numFmtId="0" fontId="88" fillId="0" borderId="59" xfId="0" applyFont="1" applyFill="1" applyBorder="1" applyAlignment="1">
      <alignment horizontal="center" vertical="center" shrinkToFit="1"/>
    </xf>
    <xf numFmtId="0" fontId="87" fillId="0" borderId="29" xfId="0" applyFont="1" applyFill="1" applyBorder="1" applyAlignment="1">
      <alignment horizontal="center" vertical="center"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INET出来高報告印刷ﾌｫｰﾏｯﾄ" xfId="33"/>
    <cellStyle name="Grey" xfId="34"/>
    <cellStyle name="Input [yellow]" xfId="35"/>
    <cellStyle name="Normal - Style1" xfId="36"/>
    <cellStyle name="Normal_Assumptions" xfId="37"/>
    <cellStyle name="Percent [2]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パーセント 2" xfId="49"/>
    <cellStyle name="Hyperlink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桁区切り 2" xfId="58"/>
    <cellStyle name="桁区切り 2 2" xfId="59"/>
    <cellStyle name="桁区切り 2 3" xfId="60"/>
    <cellStyle name="桁区切り 3" xfId="61"/>
    <cellStyle name="桁区切り 4" xfId="62"/>
    <cellStyle name="桁区切り 5" xfId="63"/>
    <cellStyle name="桁区切り 6" xfId="64"/>
    <cellStyle name="桁区切り 7" xfId="65"/>
    <cellStyle name="桁区切り 8" xfId="66"/>
    <cellStyle name="見出し 1" xfId="67"/>
    <cellStyle name="見出し 2" xfId="68"/>
    <cellStyle name="見出し 3" xfId="69"/>
    <cellStyle name="見出し 4" xfId="70"/>
    <cellStyle name="集計" xfId="71"/>
    <cellStyle name="出力" xfId="72"/>
    <cellStyle name="説明文" xfId="73"/>
    <cellStyle name="Currency [0]" xfId="74"/>
    <cellStyle name="Currency" xfId="75"/>
    <cellStyle name="通貨 2" xfId="76"/>
    <cellStyle name="通貨 2 2" xfId="77"/>
    <cellStyle name="入力" xfId="78"/>
    <cellStyle name="標準 10" xfId="79"/>
    <cellStyle name="標準 11" xfId="80"/>
    <cellStyle name="標準 2" xfId="81"/>
    <cellStyle name="標準 2 2" xfId="82"/>
    <cellStyle name="標準 2 3" xfId="83"/>
    <cellStyle name="標準 2 4" xfId="84"/>
    <cellStyle name="標準 2_★フジタ資料請求　原紙★" xfId="85"/>
    <cellStyle name="標準 3" xfId="86"/>
    <cellStyle name="標準 4" xfId="87"/>
    <cellStyle name="標準 5" xfId="88"/>
    <cellStyle name="標準 6" xfId="89"/>
    <cellStyle name="標準 7" xfId="90"/>
    <cellStyle name="標準 8" xfId="91"/>
    <cellStyle name="標準 9" xfId="92"/>
    <cellStyle name="Followed Hyperlink" xfId="93"/>
    <cellStyle name="良い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47625</xdr:rowOff>
    </xdr:from>
    <xdr:to>
      <xdr:col>4</xdr:col>
      <xdr:colOff>104775</xdr:colOff>
      <xdr:row>21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57150" y="5010150"/>
          <a:ext cx="847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摘要</a:t>
          </a:r>
        </a:p>
      </xdr:txBody>
    </xdr:sp>
    <xdr:clientData/>
  </xdr:twoCellAnchor>
  <xdr:twoCellAnchor>
    <xdr:from>
      <xdr:col>46</xdr:col>
      <xdr:colOff>66675</xdr:colOff>
      <xdr:row>6</xdr:row>
      <xdr:rowOff>66675</xdr:rowOff>
    </xdr:from>
    <xdr:to>
      <xdr:col>47</xdr:col>
      <xdr:colOff>104775</xdr:colOff>
      <xdr:row>6</xdr:row>
      <xdr:rowOff>285750</xdr:rowOff>
    </xdr:to>
    <xdr:sp>
      <xdr:nvSpPr>
        <xdr:cNvPr id="2" name="円/楕円 2"/>
        <xdr:cNvSpPr>
          <a:spLocks/>
        </xdr:cNvSpPr>
      </xdr:nvSpPr>
      <xdr:spPr>
        <a:xfrm>
          <a:off x="9267825" y="1314450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29</xdr:col>
      <xdr:colOff>95250</xdr:colOff>
      <xdr:row>14</xdr:row>
      <xdr:rowOff>180975</xdr:rowOff>
    </xdr:from>
    <xdr:to>
      <xdr:col>47</xdr:col>
      <xdr:colOff>47625</xdr:colOff>
      <xdr:row>27</xdr:row>
      <xdr:rowOff>342900</xdr:rowOff>
    </xdr:to>
    <xdr:sp>
      <xdr:nvSpPr>
        <xdr:cNvPr id="3" name="正方形/長方形 3"/>
        <xdr:cNvSpPr>
          <a:spLocks/>
        </xdr:cNvSpPr>
      </xdr:nvSpPr>
      <xdr:spPr>
        <a:xfrm>
          <a:off x="5895975" y="3257550"/>
          <a:ext cx="3552825" cy="3914775"/>
        </a:xfrm>
        <a:prstGeom prst="rect">
          <a:avLst/>
        </a:prstGeom>
        <a:noFill/>
        <a:ln w="571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こちらの欄は中島建工担当者記入欄ですので、ご記入不要です</a:t>
          </a:r>
        </a:p>
      </xdr:txBody>
    </xdr:sp>
    <xdr:clientData/>
  </xdr:twoCellAnchor>
  <xdr:twoCellAnchor>
    <xdr:from>
      <xdr:col>18</xdr:col>
      <xdr:colOff>28575</xdr:colOff>
      <xdr:row>3</xdr:row>
      <xdr:rowOff>161925</xdr:rowOff>
    </xdr:from>
    <xdr:to>
      <xdr:col>25</xdr:col>
      <xdr:colOff>142875</xdr:colOff>
      <xdr:row>4</xdr:row>
      <xdr:rowOff>171450</xdr:rowOff>
    </xdr:to>
    <xdr:sp>
      <xdr:nvSpPr>
        <xdr:cNvPr id="4" name="正方形/長方形 4"/>
        <xdr:cNvSpPr>
          <a:spLocks/>
        </xdr:cNvSpPr>
      </xdr:nvSpPr>
      <xdr:spPr>
        <a:xfrm>
          <a:off x="3629025" y="704850"/>
          <a:ext cx="1514475" cy="2286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28575</xdr:rowOff>
    </xdr:from>
    <xdr:to>
      <xdr:col>1</xdr:col>
      <xdr:colOff>733425</xdr:colOff>
      <xdr:row>3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66675" y="333375"/>
          <a:ext cx="942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工事件名</a:t>
          </a:r>
        </a:p>
      </xdr:txBody>
    </xdr:sp>
    <xdr:clientData/>
  </xdr:twoCellAnchor>
  <xdr:twoCellAnchor>
    <xdr:from>
      <xdr:col>1</xdr:col>
      <xdr:colOff>628650</xdr:colOff>
      <xdr:row>0</xdr:row>
      <xdr:rowOff>85725</xdr:rowOff>
    </xdr:from>
    <xdr:to>
      <xdr:col>2</xdr:col>
      <xdr:colOff>47625</xdr:colOff>
      <xdr:row>2</xdr:row>
      <xdr:rowOff>104775</xdr:rowOff>
    </xdr:to>
    <xdr:sp>
      <xdr:nvSpPr>
        <xdr:cNvPr id="2" name="正方形/長方形 2"/>
        <xdr:cNvSpPr>
          <a:spLocks/>
        </xdr:cNvSpPr>
      </xdr:nvSpPr>
      <xdr:spPr>
        <a:xfrm>
          <a:off x="904875" y="85725"/>
          <a:ext cx="1524000" cy="3238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6</xdr:col>
      <xdr:colOff>190500</xdr:colOff>
      <xdr:row>1</xdr:row>
      <xdr:rowOff>47625</xdr:rowOff>
    </xdr:to>
    <xdr:grpSp>
      <xdr:nvGrpSpPr>
        <xdr:cNvPr id="1" name="グループ化 3"/>
        <xdr:cNvGrpSpPr>
          <a:grpSpLocks/>
        </xdr:cNvGrpSpPr>
      </xdr:nvGrpSpPr>
      <xdr:grpSpPr>
        <a:xfrm>
          <a:off x="95250" y="95250"/>
          <a:ext cx="2000250" cy="304800"/>
          <a:chOff x="8782050" y="7219950"/>
          <a:chExt cx="1962150" cy="276225"/>
        </a:xfrm>
        <a:solidFill>
          <a:srgbClr val="FFFFFF"/>
        </a:solidFill>
      </xdr:grpSpPr>
      <xdr:pic>
        <xdr:nvPicPr>
          <xdr:cNvPr id="2" name="Picture 1" descr="NKマーク(小)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782050" y="7219950"/>
            <a:ext cx="381148" cy="2548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 descr="NKロゴ0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29911" y="7219950"/>
            <a:ext cx="1514289" cy="2762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3</xdr:row>
      <xdr:rowOff>28575</xdr:rowOff>
    </xdr:from>
    <xdr:to>
      <xdr:col>18</xdr:col>
      <xdr:colOff>314325</xdr:colOff>
      <xdr:row>3</xdr:row>
      <xdr:rowOff>247650</xdr:rowOff>
    </xdr:to>
    <xdr:sp>
      <xdr:nvSpPr>
        <xdr:cNvPr id="1" name="円/楕円 1"/>
        <xdr:cNvSpPr>
          <a:spLocks/>
        </xdr:cNvSpPr>
      </xdr:nvSpPr>
      <xdr:spPr>
        <a:xfrm>
          <a:off x="6410325" y="666750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123825</xdr:colOff>
      <xdr:row>2</xdr:row>
      <xdr:rowOff>247650</xdr:rowOff>
    </xdr:from>
    <xdr:to>
      <xdr:col>5</xdr:col>
      <xdr:colOff>238125</xdr:colOff>
      <xdr:row>3</xdr:row>
      <xdr:rowOff>238125</xdr:rowOff>
    </xdr:to>
    <xdr:grpSp>
      <xdr:nvGrpSpPr>
        <xdr:cNvPr id="2" name="グループ化 3"/>
        <xdr:cNvGrpSpPr>
          <a:grpSpLocks/>
        </xdr:cNvGrpSpPr>
      </xdr:nvGrpSpPr>
      <xdr:grpSpPr>
        <a:xfrm>
          <a:off x="123825" y="609600"/>
          <a:ext cx="2076450" cy="266700"/>
          <a:chOff x="8782050" y="7219950"/>
          <a:chExt cx="1962150" cy="276225"/>
        </a:xfrm>
        <a:solidFill>
          <a:srgbClr val="FFFFFF"/>
        </a:solidFill>
      </xdr:grpSpPr>
      <xdr:pic>
        <xdr:nvPicPr>
          <xdr:cNvPr id="3" name="Picture 1" descr="NKマーク(小)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782050" y="7219950"/>
            <a:ext cx="381148" cy="2548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" descr="NKロゴ0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29911" y="7219950"/>
            <a:ext cx="1514289" cy="2762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104775</xdr:rowOff>
    </xdr:from>
    <xdr:to>
      <xdr:col>4</xdr:col>
      <xdr:colOff>38100</xdr:colOff>
      <xdr:row>2</xdr:row>
      <xdr:rowOff>66675</xdr:rowOff>
    </xdr:to>
    <xdr:sp>
      <xdr:nvSpPr>
        <xdr:cNvPr id="5" name="正方形/長方形 5"/>
        <xdr:cNvSpPr>
          <a:spLocks/>
        </xdr:cNvSpPr>
      </xdr:nvSpPr>
      <xdr:spPr>
        <a:xfrm>
          <a:off x="257175" y="104775"/>
          <a:ext cx="1304925" cy="3238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1</xdr:col>
      <xdr:colOff>123825</xdr:colOff>
      <xdr:row>35</xdr:row>
      <xdr:rowOff>57150</xdr:rowOff>
    </xdr:from>
    <xdr:to>
      <xdr:col>18</xdr:col>
      <xdr:colOff>323850</xdr:colOff>
      <xdr:row>41</xdr:row>
      <xdr:rowOff>114300</xdr:rowOff>
    </xdr:to>
    <xdr:sp>
      <xdr:nvSpPr>
        <xdr:cNvPr id="6" name="正方形/長方形 6"/>
        <xdr:cNvSpPr>
          <a:spLocks/>
        </xdr:cNvSpPr>
      </xdr:nvSpPr>
      <xdr:spPr>
        <a:xfrm>
          <a:off x="381000" y="8582025"/>
          <a:ext cx="6276975" cy="1638300"/>
        </a:xfrm>
        <a:prstGeom prst="rect">
          <a:avLst/>
        </a:prstGeom>
        <a:noFill/>
        <a:ln w="571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35</xdr:row>
      <xdr:rowOff>0</xdr:rowOff>
    </xdr:from>
    <xdr:to>
      <xdr:col>21</xdr:col>
      <xdr:colOff>95250</xdr:colOff>
      <xdr:row>37</xdr:row>
      <xdr:rowOff>85725</xdr:rowOff>
    </xdr:to>
    <xdr:sp>
      <xdr:nvSpPr>
        <xdr:cNvPr id="7" name="右矢印 2"/>
        <xdr:cNvSpPr>
          <a:spLocks/>
        </xdr:cNvSpPr>
      </xdr:nvSpPr>
      <xdr:spPr>
        <a:xfrm>
          <a:off x="6772275" y="8524875"/>
          <a:ext cx="714375" cy="600075"/>
        </a:xfrm>
        <a:prstGeom prst="rightArrow">
          <a:avLst>
            <a:gd name="adj" fmla="val 0"/>
          </a:avLst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35</xdr:row>
      <xdr:rowOff>0</xdr:rowOff>
    </xdr:from>
    <xdr:to>
      <xdr:col>34</xdr:col>
      <xdr:colOff>57150</xdr:colOff>
      <xdr:row>37</xdr:row>
      <xdr:rowOff>209550</xdr:rowOff>
    </xdr:to>
    <xdr:sp>
      <xdr:nvSpPr>
        <xdr:cNvPr id="8" name="テキスト ボックス 3"/>
        <xdr:cNvSpPr txBox="1">
          <a:spLocks noChangeArrowheads="1"/>
        </xdr:cNvSpPr>
      </xdr:nvSpPr>
      <xdr:spPr>
        <a:xfrm>
          <a:off x="7581900" y="8524875"/>
          <a:ext cx="4095750" cy="7239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集計表は自動計算されるようになっておりますので、上の表を正確に記入して下さい。</a:t>
          </a:r>
        </a:p>
      </xdr:txBody>
    </xdr:sp>
    <xdr:clientData/>
  </xdr:twoCellAnchor>
  <xdr:twoCellAnchor>
    <xdr:from>
      <xdr:col>1</xdr:col>
      <xdr:colOff>152400</xdr:colOff>
      <xdr:row>6</xdr:row>
      <xdr:rowOff>161925</xdr:rowOff>
    </xdr:from>
    <xdr:to>
      <xdr:col>12</xdr:col>
      <xdr:colOff>19050</xdr:colOff>
      <xdr:row>30</xdr:row>
      <xdr:rowOff>247650</xdr:rowOff>
    </xdr:to>
    <xdr:sp>
      <xdr:nvSpPr>
        <xdr:cNvPr id="9" name="正方形/長方形 9"/>
        <xdr:cNvSpPr>
          <a:spLocks/>
        </xdr:cNvSpPr>
      </xdr:nvSpPr>
      <xdr:spPr>
        <a:xfrm>
          <a:off x="409575" y="1428750"/>
          <a:ext cx="3914775" cy="6257925"/>
        </a:xfrm>
        <a:prstGeom prst="rect">
          <a:avLst/>
        </a:prstGeom>
        <a:noFill/>
        <a:ln w="57150" cmpd="sng">
          <a:solidFill>
            <a:srgbClr val="F79646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あ</a:t>
          </a:r>
          <a:r>
            <a:rPr lang="en-US" cap="none" sz="1800" b="1" i="0" u="none" baseline="0">
              <a:solidFill>
                <a:srgbClr val="FFFFFF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基本的に入力するところは　　　　　　　　このオレンジの枠の中になります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47625</xdr:rowOff>
    </xdr:from>
    <xdr:to>
      <xdr:col>4</xdr:col>
      <xdr:colOff>104775</xdr:colOff>
      <xdr:row>21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57150" y="4905375"/>
          <a:ext cx="847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摘要</a:t>
          </a:r>
        </a:p>
      </xdr:txBody>
    </xdr:sp>
    <xdr:clientData/>
  </xdr:twoCellAnchor>
  <xdr:twoCellAnchor>
    <xdr:from>
      <xdr:col>46</xdr:col>
      <xdr:colOff>66675</xdr:colOff>
      <xdr:row>6</xdr:row>
      <xdr:rowOff>66675</xdr:rowOff>
    </xdr:from>
    <xdr:to>
      <xdr:col>47</xdr:col>
      <xdr:colOff>104775</xdr:colOff>
      <xdr:row>6</xdr:row>
      <xdr:rowOff>285750</xdr:rowOff>
    </xdr:to>
    <xdr:sp>
      <xdr:nvSpPr>
        <xdr:cNvPr id="2" name="円/楕円 2"/>
        <xdr:cNvSpPr>
          <a:spLocks/>
        </xdr:cNvSpPr>
      </xdr:nvSpPr>
      <xdr:spPr>
        <a:xfrm>
          <a:off x="9363075" y="1219200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28575</xdr:rowOff>
    </xdr:from>
    <xdr:to>
      <xdr:col>1</xdr:col>
      <xdr:colOff>733425</xdr:colOff>
      <xdr:row>3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66675" y="333375"/>
          <a:ext cx="942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工事件名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6</xdr:col>
      <xdr:colOff>190500</xdr:colOff>
      <xdr:row>1</xdr:row>
      <xdr:rowOff>47625</xdr:rowOff>
    </xdr:to>
    <xdr:grpSp>
      <xdr:nvGrpSpPr>
        <xdr:cNvPr id="1" name="グループ化 3"/>
        <xdr:cNvGrpSpPr>
          <a:grpSpLocks/>
        </xdr:cNvGrpSpPr>
      </xdr:nvGrpSpPr>
      <xdr:grpSpPr>
        <a:xfrm>
          <a:off x="95250" y="95250"/>
          <a:ext cx="2000250" cy="304800"/>
          <a:chOff x="8782050" y="7219950"/>
          <a:chExt cx="1962150" cy="276225"/>
        </a:xfrm>
        <a:solidFill>
          <a:srgbClr val="FFFFFF"/>
        </a:solidFill>
      </xdr:grpSpPr>
      <xdr:pic>
        <xdr:nvPicPr>
          <xdr:cNvPr id="2" name="Picture 1" descr="NKマーク(小)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782050" y="7219950"/>
            <a:ext cx="381148" cy="2548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 descr="NKロゴ0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29911" y="7219950"/>
            <a:ext cx="1514289" cy="2762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3</xdr:row>
      <xdr:rowOff>28575</xdr:rowOff>
    </xdr:from>
    <xdr:to>
      <xdr:col>18</xdr:col>
      <xdr:colOff>314325</xdr:colOff>
      <xdr:row>3</xdr:row>
      <xdr:rowOff>247650</xdr:rowOff>
    </xdr:to>
    <xdr:sp>
      <xdr:nvSpPr>
        <xdr:cNvPr id="1" name="円/楕円 1"/>
        <xdr:cNvSpPr>
          <a:spLocks/>
        </xdr:cNvSpPr>
      </xdr:nvSpPr>
      <xdr:spPr>
        <a:xfrm>
          <a:off x="6467475" y="666750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123825</xdr:colOff>
      <xdr:row>2</xdr:row>
      <xdr:rowOff>247650</xdr:rowOff>
    </xdr:from>
    <xdr:to>
      <xdr:col>5</xdr:col>
      <xdr:colOff>161925</xdr:colOff>
      <xdr:row>3</xdr:row>
      <xdr:rowOff>238125</xdr:rowOff>
    </xdr:to>
    <xdr:grpSp>
      <xdr:nvGrpSpPr>
        <xdr:cNvPr id="2" name="グループ化 3"/>
        <xdr:cNvGrpSpPr>
          <a:grpSpLocks/>
        </xdr:cNvGrpSpPr>
      </xdr:nvGrpSpPr>
      <xdr:grpSpPr>
        <a:xfrm>
          <a:off x="123825" y="609600"/>
          <a:ext cx="2057400" cy="266700"/>
          <a:chOff x="8782050" y="7219950"/>
          <a:chExt cx="1962150" cy="276225"/>
        </a:xfrm>
        <a:solidFill>
          <a:srgbClr val="FFFFFF"/>
        </a:solidFill>
      </xdr:grpSpPr>
      <xdr:pic>
        <xdr:nvPicPr>
          <xdr:cNvPr id="3" name="Picture 1" descr="NKマーク(小)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782050" y="7219950"/>
            <a:ext cx="381148" cy="2548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" descr="NKロゴ0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29911" y="7219950"/>
            <a:ext cx="1514289" cy="2762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2"/>
  <sheetViews>
    <sheetView showZeros="0" view="pageBreakPreview" zoomScale="90" zoomScaleNormal="75" zoomScaleSheetLayoutView="90" zoomScalePageLayoutView="0" workbookViewId="0" topLeftCell="A1">
      <selection activeCell="A8" sqref="A8:H8"/>
    </sheetView>
  </sheetViews>
  <sheetFormatPr defaultColWidth="9.00390625" defaultRowHeight="19.5" customHeight="1"/>
  <cols>
    <col min="1" max="48" width="2.625" style="1" customWidth="1"/>
    <col min="49" max="49" width="1.12109375" style="1" customWidth="1"/>
    <col min="50" max="51" width="9.00390625" style="1" customWidth="1"/>
    <col min="52" max="52" width="0" style="1" hidden="1" customWidth="1"/>
    <col min="53" max="16384" width="9.00390625" style="1" customWidth="1"/>
  </cols>
  <sheetData>
    <row r="1" spans="1:48" ht="19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AO1" s="3"/>
      <c r="AP1" s="23"/>
      <c r="AQ1" s="23"/>
      <c r="AR1" s="22" t="s">
        <v>47</v>
      </c>
      <c r="AS1" s="227"/>
      <c r="AT1" s="227"/>
      <c r="AU1" s="227"/>
      <c r="AV1" s="227"/>
    </row>
    <row r="2" spans="1:16" ht="6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50" ht="17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T3" s="46"/>
      <c r="AL3" s="228"/>
      <c r="AM3" s="228"/>
      <c r="AN3" s="229" t="s">
        <v>168</v>
      </c>
      <c r="AO3" s="229"/>
      <c r="AP3" s="19" t="s">
        <v>27</v>
      </c>
      <c r="AQ3" s="229" t="s">
        <v>169</v>
      </c>
      <c r="AR3" s="229"/>
      <c r="AS3" s="19" t="s">
        <v>26</v>
      </c>
      <c r="AT3" s="229" t="s">
        <v>170</v>
      </c>
      <c r="AU3" s="229"/>
      <c r="AV3" s="18" t="s">
        <v>25</v>
      </c>
      <c r="AX3" s="37" t="s">
        <v>35</v>
      </c>
    </row>
    <row r="4" spans="1:50" ht="17.25">
      <c r="A4" s="230" t="s">
        <v>28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1" t="s">
        <v>20</v>
      </c>
      <c r="M4" s="231"/>
      <c r="N4" s="231"/>
      <c r="O4" s="20"/>
      <c r="P4" s="6"/>
      <c r="AX4" s="35"/>
    </row>
    <row r="5" spans="1:50" ht="13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AC5" s="220" t="s">
        <v>30</v>
      </c>
      <c r="AD5" s="220"/>
      <c r="AE5" s="220"/>
      <c r="AF5" s="220"/>
      <c r="AG5" s="220"/>
      <c r="AH5" s="220"/>
      <c r="AX5" s="38" t="s">
        <v>36</v>
      </c>
    </row>
    <row r="6" spans="1:50" ht="24.75" customHeight="1" thickBot="1">
      <c r="A6" s="21" t="s">
        <v>29</v>
      </c>
      <c r="B6" s="6"/>
      <c r="C6" s="6"/>
      <c r="D6" s="6"/>
      <c r="E6" s="6"/>
      <c r="F6" s="6"/>
      <c r="G6" s="6"/>
      <c r="H6" s="6"/>
      <c r="I6" s="6"/>
      <c r="J6" s="8"/>
      <c r="K6" s="8"/>
      <c r="L6" s="6"/>
      <c r="M6" s="6"/>
      <c r="N6" s="6"/>
      <c r="O6" s="6"/>
      <c r="P6" s="6"/>
      <c r="AA6" s="45"/>
      <c r="AC6" s="221" t="s">
        <v>0</v>
      </c>
      <c r="AD6" s="221"/>
      <c r="AE6" s="221"/>
      <c r="AF6" s="221"/>
      <c r="AG6" s="221"/>
      <c r="AH6" s="221"/>
      <c r="AI6" s="222" t="s">
        <v>41</v>
      </c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X6" s="39" t="s">
        <v>142</v>
      </c>
    </row>
    <row r="7" spans="1:50" ht="24.75" customHeight="1" thickBot="1" thickTop="1">
      <c r="A7" s="217" t="s">
        <v>16</v>
      </c>
      <c r="B7" s="217"/>
      <c r="C7" s="217"/>
      <c r="D7" s="217"/>
      <c r="E7" s="217"/>
      <c r="F7" s="217"/>
      <c r="G7" s="217"/>
      <c r="H7" s="217"/>
      <c r="I7" s="197">
        <v>2000000</v>
      </c>
      <c r="J7" s="198"/>
      <c r="K7" s="198"/>
      <c r="L7" s="198"/>
      <c r="M7" s="198"/>
      <c r="N7" s="198"/>
      <c r="O7" s="198"/>
      <c r="P7" s="198"/>
      <c r="Q7" s="198"/>
      <c r="R7" s="24"/>
      <c r="S7" s="24"/>
      <c r="T7" s="25"/>
      <c r="U7" s="3"/>
      <c r="AC7" s="218" t="s">
        <v>1</v>
      </c>
      <c r="AD7" s="218"/>
      <c r="AE7" s="218"/>
      <c r="AF7" s="218"/>
      <c r="AG7" s="218"/>
      <c r="AH7" s="218"/>
      <c r="AI7" s="223" t="s">
        <v>42</v>
      </c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X7" s="39" t="s">
        <v>33</v>
      </c>
    </row>
    <row r="8" spans="1:50" ht="24.75" customHeight="1" thickBot="1" thickTop="1">
      <c r="A8" s="217" t="s">
        <v>177</v>
      </c>
      <c r="B8" s="217"/>
      <c r="C8" s="217"/>
      <c r="D8" s="217"/>
      <c r="E8" s="217"/>
      <c r="F8" s="217"/>
      <c r="G8" s="217"/>
      <c r="H8" s="217"/>
      <c r="I8" s="197">
        <f>ROUNDDOWN(I7*0.08,0)</f>
        <v>160000</v>
      </c>
      <c r="J8" s="198"/>
      <c r="K8" s="198"/>
      <c r="L8" s="198"/>
      <c r="M8" s="198"/>
      <c r="N8" s="198"/>
      <c r="O8" s="198"/>
      <c r="P8" s="198"/>
      <c r="Q8" s="198"/>
      <c r="R8" s="24"/>
      <c r="S8" s="24"/>
      <c r="T8" s="25"/>
      <c r="AC8" s="218" t="s">
        <v>48</v>
      </c>
      <c r="AD8" s="218"/>
      <c r="AE8" s="218"/>
      <c r="AF8" s="218"/>
      <c r="AG8" s="218"/>
      <c r="AH8" s="218"/>
      <c r="AI8" s="219" t="s">
        <v>49</v>
      </c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X8" s="38" t="s">
        <v>143</v>
      </c>
    </row>
    <row r="9" spans="1:50" ht="24.75" customHeight="1" thickBot="1" thickTop="1">
      <c r="A9" s="217" t="s">
        <v>50</v>
      </c>
      <c r="B9" s="217"/>
      <c r="C9" s="217"/>
      <c r="D9" s="217"/>
      <c r="E9" s="217"/>
      <c r="F9" s="217"/>
      <c r="G9" s="217"/>
      <c r="H9" s="217"/>
      <c r="I9" s="197">
        <f>SUM(I7:Q8)</f>
        <v>2160000</v>
      </c>
      <c r="J9" s="198"/>
      <c r="K9" s="198"/>
      <c r="L9" s="198"/>
      <c r="M9" s="198"/>
      <c r="N9" s="198"/>
      <c r="O9" s="198"/>
      <c r="P9" s="198"/>
      <c r="Q9" s="198"/>
      <c r="R9" s="24"/>
      <c r="S9" s="24"/>
      <c r="T9" s="25"/>
      <c r="AC9" s="218" t="s">
        <v>51</v>
      </c>
      <c r="AD9" s="218"/>
      <c r="AE9" s="218"/>
      <c r="AF9" s="218"/>
      <c r="AG9" s="218"/>
      <c r="AH9" s="218"/>
      <c r="AI9" s="219" t="s">
        <v>52</v>
      </c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X9" s="38" t="s">
        <v>38</v>
      </c>
    </row>
    <row r="10" spans="1:48" ht="4.5" customHeight="1" thickTop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</row>
    <row r="11" spans="1:48" ht="24.75" customHeight="1">
      <c r="A11" s="224"/>
      <c r="B11" s="224"/>
      <c r="C11" s="224"/>
      <c r="D11" s="224"/>
      <c r="E11" s="224"/>
      <c r="F11" s="224"/>
      <c r="G11" s="224"/>
      <c r="H11" s="224"/>
      <c r="I11" s="225"/>
      <c r="J11" s="225"/>
      <c r="K11" s="225"/>
      <c r="L11" s="225"/>
      <c r="M11" s="225"/>
      <c r="N11" s="225"/>
      <c r="O11" s="225"/>
      <c r="P11" s="225"/>
      <c r="Q11" s="225"/>
      <c r="R11" s="180"/>
      <c r="S11" s="180"/>
      <c r="T11" s="180"/>
      <c r="AC11" s="226" t="s">
        <v>165</v>
      </c>
      <c r="AD11" s="226"/>
      <c r="AE11" s="226"/>
      <c r="AF11" s="226"/>
      <c r="AG11" s="226"/>
      <c r="AH11" s="226"/>
      <c r="AI11" s="182" t="s">
        <v>166</v>
      </c>
      <c r="AJ11" s="183">
        <v>0</v>
      </c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</row>
    <row r="12" spans="1:50" ht="6" customHeight="1" thickBot="1">
      <c r="A12" s="6"/>
      <c r="B12" s="6"/>
      <c r="C12" s="10"/>
      <c r="D12" s="10"/>
      <c r="E12" s="6"/>
      <c r="F12" s="6"/>
      <c r="G12" s="6"/>
      <c r="H12" s="6"/>
      <c r="I12" s="4"/>
      <c r="J12" s="4"/>
      <c r="K12" s="9"/>
      <c r="L12" s="6"/>
      <c r="M12" s="6"/>
      <c r="N12" s="6"/>
      <c r="O12" s="6"/>
      <c r="P12" s="6"/>
      <c r="Q12" s="3"/>
      <c r="R12" s="3"/>
      <c r="S12" s="3"/>
      <c r="T12" s="3"/>
      <c r="AX12" s="38"/>
    </row>
    <row r="13" spans="1:50" ht="24.75" customHeight="1" thickBot="1" thickTop="1">
      <c r="A13" s="207" t="s">
        <v>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8" t="s">
        <v>43</v>
      </c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10"/>
      <c r="Z13" s="211" t="s">
        <v>53</v>
      </c>
      <c r="AA13" s="212"/>
      <c r="AB13" s="212"/>
      <c r="AC13" s="213"/>
      <c r="AD13" s="209" t="s">
        <v>54</v>
      </c>
      <c r="AE13" s="209"/>
      <c r="AF13" s="209"/>
      <c r="AG13" s="209"/>
      <c r="AH13" s="210"/>
      <c r="AI13" s="214" t="s">
        <v>9</v>
      </c>
      <c r="AJ13" s="215"/>
      <c r="AK13" s="215"/>
      <c r="AL13" s="215"/>
      <c r="AM13" s="215"/>
      <c r="AN13" s="215"/>
      <c r="AO13" s="215"/>
      <c r="AP13" s="216"/>
      <c r="AQ13" s="216"/>
      <c r="AR13" s="216"/>
      <c r="AS13" s="216"/>
      <c r="AT13" s="216"/>
      <c r="AU13" s="216"/>
      <c r="AV13" s="216"/>
      <c r="AX13" s="40" t="s">
        <v>34</v>
      </c>
    </row>
    <row r="14" spans="1:50" s="11" customFormat="1" ht="9.75" customHeight="1" thickBot="1" thickTop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AX14" s="36"/>
    </row>
    <row r="15" spans="1:50" s="2" customFormat="1" ht="24.75" customHeight="1" thickBot="1" thickTop="1">
      <c r="A15" s="202" t="s">
        <v>8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203">
        <v>5000000</v>
      </c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26"/>
      <c r="X15" s="26"/>
      <c r="Y15" s="27"/>
      <c r="Z15" s="189" t="s">
        <v>8</v>
      </c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X15" s="38" t="s">
        <v>39</v>
      </c>
    </row>
    <row r="16" spans="1:50" s="11" customFormat="1" ht="24.75" customHeight="1" thickBot="1" thickTop="1">
      <c r="A16" s="199" t="s">
        <v>31</v>
      </c>
      <c r="B16" s="200"/>
      <c r="C16" s="200"/>
      <c r="D16" s="200"/>
      <c r="E16" s="200"/>
      <c r="F16" s="200"/>
      <c r="G16" s="200"/>
      <c r="H16" s="28">
        <v>2</v>
      </c>
      <c r="I16" s="204" t="s">
        <v>24</v>
      </c>
      <c r="J16" s="204"/>
      <c r="K16" s="29"/>
      <c r="L16" s="197">
        <v>3000000</v>
      </c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26"/>
      <c r="X16" s="26"/>
      <c r="Y16" s="27"/>
      <c r="Z16" s="205" t="s">
        <v>22</v>
      </c>
      <c r="AA16" s="206"/>
      <c r="AB16" s="206"/>
      <c r="AC16" s="206"/>
      <c r="AD16" s="206"/>
      <c r="AE16" s="206"/>
      <c r="AF16" s="206"/>
      <c r="AG16" s="206"/>
      <c r="AH16" s="206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X16" s="38" t="s">
        <v>55</v>
      </c>
    </row>
    <row r="17" spans="1:52" s="11" customFormat="1" ht="24.75" customHeight="1" thickBot="1" thickTop="1">
      <c r="A17" s="199" t="s">
        <v>32</v>
      </c>
      <c r="B17" s="200"/>
      <c r="C17" s="200"/>
      <c r="D17" s="200"/>
      <c r="E17" s="200"/>
      <c r="F17" s="200"/>
      <c r="G17" s="201">
        <v>100</v>
      </c>
      <c r="H17" s="201"/>
      <c r="I17" s="30" t="s">
        <v>56</v>
      </c>
      <c r="J17" s="30" t="s">
        <v>57</v>
      </c>
      <c r="K17" s="29"/>
      <c r="L17" s="197">
        <f>ROUNDDOWN(L16*G17/100,0)</f>
        <v>3000000</v>
      </c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26"/>
      <c r="X17" s="26"/>
      <c r="Y17" s="27"/>
      <c r="Z17" s="189" t="s">
        <v>19</v>
      </c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X17" s="166" t="s">
        <v>146</v>
      </c>
      <c r="AZ17" s="11">
        <v>100</v>
      </c>
    </row>
    <row r="18" spans="1:52" s="11" customFormat="1" ht="24.75" customHeight="1" thickBot="1" thickTop="1">
      <c r="A18" s="196" t="s">
        <v>3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7">
        <v>1000000</v>
      </c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26"/>
      <c r="X18" s="26"/>
      <c r="Y18" s="27"/>
      <c r="Z18" s="189" t="s">
        <v>11</v>
      </c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X18" s="41" t="s">
        <v>40</v>
      </c>
      <c r="AZ18" s="11">
        <v>90</v>
      </c>
    </row>
    <row r="19" spans="1:52" s="11" customFormat="1" ht="24.75" customHeight="1" thickBot="1" thickTop="1">
      <c r="A19" s="196" t="s">
        <v>7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7">
        <f>SUM(L17-L18)</f>
        <v>2000000</v>
      </c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26"/>
      <c r="X19" s="26"/>
      <c r="Y19" s="27"/>
      <c r="Z19" s="189" t="s">
        <v>12</v>
      </c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X19" s="42" t="s">
        <v>58</v>
      </c>
      <c r="AZ19" s="11">
        <v>80</v>
      </c>
    </row>
    <row r="20" spans="1:48" s="11" customFormat="1" ht="24.75" customHeight="1" thickBot="1" thickTop="1">
      <c r="A20" s="196" t="s">
        <v>18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7">
        <f>SUM(L15-L16)</f>
        <v>2000000</v>
      </c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26"/>
      <c r="X20" s="26"/>
      <c r="Y20" s="27"/>
      <c r="Z20" s="189" t="s">
        <v>21</v>
      </c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</row>
    <row r="21" spans="1:48" s="11" customFormat="1" ht="24.75" customHeight="1" thickTop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4"/>
      <c r="Z21" s="189" t="s">
        <v>13</v>
      </c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</row>
    <row r="22" spans="1:48" s="11" customFormat="1" ht="24.75" customHeight="1">
      <c r="A22" s="190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2"/>
      <c r="Z22" s="189" t="s">
        <v>10</v>
      </c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</row>
    <row r="23" spans="1:48" s="11" customFormat="1" ht="24.75" customHeight="1">
      <c r="A23" s="190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2"/>
      <c r="Z23" s="189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</row>
    <row r="24" spans="1:48" s="11" customFormat="1" ht="24.75" customHeight="1">
      <c r="A24" s="190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2"/>
      <c r="Z24" s="189" t="s">
        <v>14</v>
      </c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</row>
    <row r="25" spans="1:48" s="11" customFormat="1" ht="24.75" customHeight="1" thickBot="1">
      <c r="A25" s="193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5"/>
      <c r="Z25" s="189" t="s">
        <v>15</v>
      </c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</row>
    <row r="26" spans="1:16" ht="6.75" customHeight="1" thickTop="1">
      <c r="A26" s="16"/>
      <c r="B26" s="15"/>
      <c r="C26" s="15"/>
      <c r="D26" s="15"/>
      <c r="E26" s="15"/>
      <c r="F26" s="15"/>
      <c r="G26" s="15"/>
      <c r="H26" s="4"/>
      <c r="I26" s="4"/>
      <c r="J26" s="4"/>
      <c r="K26" s="4"/>
      <c r="L26" s="12"/>
      <c r="M26" s="12"/>
      <c r="N26" s="12"/>
      <c r="O26" s="12"/>
      <c r="P26" s="13"/>
    </row>
    <row r="27" spans="1:48" ht="16.5" customHeight="1">
      <c r="A27" s="6"/>
      <c r="B27" s="14"/>
      <c r="C27" s="14"/>
      <c r="D27" s="14"/>
      <c r="E27" s="14"/>
      <c r="F27" s="14"/>
      <c r="G27" s="14"/>
      <c r="H27" s="5"/>
      <c r="I27" s="5"/>
      <c r="J27" s="5"/>
      <c r="K27" s="4"/>
      <c r="L27" s="4"/>
      <c r="M27" s="4"/>
      <c r="N27" s="4"/>
      <c r="O27" s="4"/>
      <c r="P27" s="6"/>
      <c r="AC27" s="184" t="s">
        <v>4</v>
      </c>
      <c r="AD27" s="184"/>
      <c r="AE27" s="184"/>
      <c r="AF27" s="184"/>
      <c r="AG27" s="185" t="s">
        <v>5</v>
      </c>
      <c r="AH27" s="186"/>
      <c r="AI27" s="186"/>
      <c r="AJ27" s="187"/>
      <c r="AK27" s="184" t="s">
        <v>167</v>
      </c>
      <c r="AL27" s="184"/>
      <c r="AM27" s="184"/>
      <c r="AN27" s="184"/>
      <c r="AO27" s="184" t="s">
        <v>6</v>
      </c>
      <c r="AP27" s="184"/>
      <c r="AQ27" s="184"/>
      <c r="AR27" s="184"/>
      <c r="AS27" s="184"/>
      <c r="AT27" s="184"/>
      <c r="AU27" s="184"/>
      <c r="AV27" s="184"/>
    </row>
    <row r="28" spans="1:48" ht="36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7"/>
      <c r="O28" s="6"/>
      <c r="P28" s="6"/>
      <c r="AC28" s="184"/>
      <c r="AD28" s="184"/>
      <c r="AE28" s="184"/>
      <c r="AF28" s="184"/>
      <c r="AG28" s="185"/>
      <c r="AH28" s="186"/>
      <c r="AI28" s="186"/>
      <c r="AJ28" s="187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</row>
    <row r="29" spans="1:16" ht="24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24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24.75" customHeight="1">
      <c r="A31" s="17"/>
      <c r="B31" s="17"/>
      <c r="C31" s="17"/>
      <c r="D31" s="17"/>
      <c r="E31" s="17"/>
      <c r="F31" s="17"/>
      <c r="G31" s="17"/>
      <c r="H31" s="17"/>
      <c r="I31" s="7"/>
      <c r="J31" s="7"/>
      <c r="K31" s="7"/>
      <c r="L31" s="7"/>
      <c r="M31" s="7"/>
      <c r="N31" s="7"/>
      <c r="O31" s="7"/>
      <c r="P31" s="7"/>
    </row>
    <row r="32" spans="9:16" ht="24.75" customHeight="1">
      <c r="I32" s="3"/>
      <c r="J32" s="3"/>
      <c r="K32" s="3"/>
      <c r="L32" s="3"/>
      <c r="M32" s="3"/>
      <c r="N32" s="3"/>
      <c r="O32" s="3"/>
      <c r="P32" s="3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</sheetData>
  <sheetProtection/>
  <protectedRanges>
    <protectedRange sqref="AI11:AV11" name="範囲1_1"/>
  </protectedRanges>
  <mergeCells count="78">
    <mergeCell ref="A11:H11"/>
    <mergeCell ref="I11:Q11"/>
    <mergeCell ref="AC11:AH11"/>
    <mergeCell ref="AS1:AV1"/>
    <mergeCell ref="AL3:AM3"/>
    <mergeCell ref="AN3:AO3"/>
    <mergeCell ref="AQ3:AR3"/>
    <mergeCell ref="AT3:AU3"/>
    <mergeCell ref="A4:K4"/>
    <mergeCell ref="L4:N4"/>
    <mergeCell ref="AC5:AH5"/>
    <mergeCell ref="AC6:AH6"/>
    <mergeCell ref="AI6:AV6"/>
    <mergeCell ref="A7:H7"/>
    <mergeCell ref="I7:Q7"/>
    <mergeCell ref="AC7:AH7"/>
    <mergeCell ref="AI7:AV7"/>
    <mergeCell ref="A8:H8"/>
    <mergeCell ref="I8:Q8"/>
    <mergeCell ref="AC8:AH8"/>
    <mergeCell ref="AI8:AV8"/>
    <mergeCell ref="A9:H9"/>
    <mergeCell ref="I9:Q9"/>
    <mergeCell ref="AC9:AH9"/>
    <mergeCell ref="AI9:AV9"/>
    <mergeCell ref="A13:K13"/>
    <mergeCell ref="L13:Y13"/>
    <mergeCell ref="Z13:AC13"/>
    <mergeCell ref="AD13:AH13"/>
    <mergeCell ref="AI13:AO13"/>
    <mergeCell ref="AP13:AV13"/>
    <mergeCell ref="A15:K15"/>
    <mergeCell ref="L15:V15"/>
    <mergeCell ref="Z15:AH15"/>
    <mergeCell ref="AI15:AV15"/>
    <mergeCell ref="A16:G16"/>
    <mergeCell ref="I16:J16"/>
    <mergeCell ref="L16:V16"/>
    <mergeCell ref="Z16:AH16"/>
    <mergeCell ref="AI16:AV16"/>
    <mergeCell ref="A17:F17"/>
    <mergeCell ref="G17:H17"/>
    <mergeCell ref="L17:V17"/>
    <mergeCell ref="Z17:AH17"/>
    <mergeCell ref="AI17:AV17"/>
    <mergeCell ref="A18:K18"/>
    <mergeCell ref="L18:V18"/>
    <mergeCell ref="Z18:AH18"/>
    <mergeCell ref="AI18:AV18"/>
    <mergeCell ref="Z25:AH25"/>
    <mergeCell ref="A19:K19"/>
    <mergeCell ref="L19:V19"/>
    <mergeCell ref="Z19:AH19"/>
    <mergeCell ref="AI19:AV19"/>
    <mergeCell ref="A20:K20"/>
    <mergeCell ref="L20:V20"/>
    <mergeCell ref="Z20:AH20"/>
    <mergeCell ref="AI20:AV20"/>
    <mergeCell ref="AS27:AV27"/>
    <mergeCell ref="Z21:AH21"/>
    <mergeCell ref="AI21:AV21"/>
    <mergeCell ref="A22:Y25"/>
    <mergeCell ref="Z22:AH22"/>
    <mergeCell ref="AI22:AV22"/>
    <mergeCell ref="Z23:AH23"/>
    <mergeCell ref="AI23:AV23"/>
    <mergeCell ref="Z24:AH24"/>
    <mergeCell ref="AI24:AV24"/>
    <mergeCell ref="AC28:AF28"/>
    <mergeCell ref="AG28:AJ28"/>
    <mergeCell ref="AK28:AN28"/>
    <mergeCell ref="AO28:AR28"/>
    <mergeCell ref="AS28:AV28"/>
    <mergeCell ref="AI25:AV25"/>
    <mergeCell ref="AC27:AF27"/>
    <mergeCell ref="AG27:AJ27"/>
    <mergeCell ref="AK27:AN27"/>
    <mergeCell ref="AO27:AR27"/>
  </mergeCells>
  <dataValidations count="1">
    <dataValidation type="list" allowBlank="1" showInputMessage="1" showErrorMessage="1" sqref="G17:H17">
      <formula1>AZ17:AZ19</formula1>
    </dataValidation>
  </dataValidations>
  <printOptions horizontalCentered="1" verticalCentered="1"/>
  <pageMargins left="0.5905511811023623" right="0.5905511811023623" top="0.3937007874015748" bottom="0" header="0.4330708661417323" footer="0"/>
  <pageSetup horizontalDpi="600" verticalDpi="600" orientation="landscape" paperSize="9" r:id="rId4"/>
  <headerFooter alignWithMargins="0">
    <oddHeader>&amp;C&amp;"ＭＳ Ｐゴシック,太字"&amp;18請　　　　　求　　　　　書</oddHeader>
    <oddFooter>&amp;R&amp;8 2023.8.22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4"/>
  <sheetViews>
    <sheetView showZeros="0" view="pageBreakPreview" zoomScale="90" zoomScaleNormal="75" zoomScaleSheetLayoutView="90" zoomScalePageLayoutView="0" workbookViewId="0" topLeftCell="A1">
      <selection activeCell="X1" sqref="X1:AE1"/>
    </sheetView>
  </sheetViews>
  <sheetFormatPr defaultColWidth="9.00390625" defaultRowHeight="19.5" customHeight="1"/>
  <cols>
    <col min="1" max="1" width="3.625" style="47" bestFit="1" customWidth="1"/>
    <col min="2" max="2" width="27.625" style="48" customWidth="1"/>
    <col min="3" max="3" width="8.50390625" style="48" customWidth="1"/>
    <col min="4" max="4" width="3.625" style="49" customWidth="1"/>
    <col min="5" max="5" width="7.25390625" style="48" customWidth="1"/>
    <col min="6" max="6" width="7.625" style="48" customWidth="1"/>
    <col min="7" max="7" width="3.50390625" style="48" customWidth="1"/>
    <col min="8" max="9" width="4.125" style="48" customWidth="1"/>
    <col min="10" max="11" width="1.625" style="48" customWidth="1"/>
    <col min="12" max="15" width="4.125" style="48" customWidth="1"/>
    <col min="16" max="17" width="1.625" style="48" customWidth="1"/>
    <col min="18" max="21" width="4.125" style="48" customWidth="1"/>
    <col min="22" max="23" width="1.625" style="48" customWidth="1"/>
    <col min="24" max="27" width="4.125" style="48" customWidth="1"/>
    <col min="28" max="29" width="1.625" style="48" customWidth="1"/>
    <col min="30" max="31" width="4.125" style="48" customWidth="1"/>
    <col min="32" max="32" width="2.75390625" style="48" customWidth="1"/>
    <col min="33" max="16384" width="9.00390625" style="48" customWidth="1"/>
  </cols>
  <sheetData>
    <row r="1" spans="20:31" ht="19.5" customHeight="1">
      <c r="T1" s="232" t="s">
        <v>173</v>
      </c>
      <c r="U1" s="232"/>
      <c r="V1" s="232"/>
      <c r="W1" s="232"/>
      <c r="X1" s="233" t="s">
        <v>171</v>
      </c>
      <c r="Y1" s="233"/>
      <c r="Z1" s="233"/>
      <c r="AA1" s="233"/>
      <c r="AB1" s="233"/>
      <c r="AC1" s="233"/>
      <c r="AD1" s="233"/>
      <c r="AE1" s="233"/>
    </row>
    <row r="2" ht="4.5" customHeight="1" thickBot="1"/>
    <row r="3" spans="1:33" ht="18" customHeight="1">
      <c r="A3" s="234" t="s">
        <v>172</v>
      </c>
      <c r="B3" s="235"/>
      <c r="C3" s="235"/>
      <c r="D3" s="235"/>
      <c r="E3" s="236"/>
      <c r="F3" s="50"/>
      <c r="G3" s="240" t="s">
        <v>64</v>
      </c>
      <c r="H3" s="243" t="s">
        <v>65</v>
      </c>
      <c r="I3" s="244"/>
      <c r="J3" s="245"/>
      <c r="K3" s="243" t="s">
        <v>66</v>
      </c>
      <c r="L3" s="244"/>
      <c r="M3" s="245"/>
      <c r="N3" s="243" t="s">
        <v>65</v>
      </c>
      <c r="O3" s="244"/>
      <c r="P3" s="245"/>
      <c r="Q3" s="243" t="s">
        <v>66</v>
      </c>
      <c r="R3" s="244"/>
      <c r="S3" s="245"/>
      <c r="T3" s="243" t="s">
        <v>65</v>
      </c>
      <c r="U3" s="244"/>
      <c r="V3" s="245"/>
      <c r="W3" s="243" t="s">
        <v>66</v>
      </c>
      <c r="X3" s="244"/>
      <c r="Y3" s="245"/>
      <c r="Z3" s="243" t="s">
        <v>65</v>
      </c>
      <c r="AA3" s="244"/>
      <c r="AB3" s="245"/>
      <c r="AC3" s="243" t="s">
        <v>66</v>
      </c>
      <c r="AD3" s="244"/>
      <c r="AE3" s="246"/>
      <c r="AG3" s="37" t="s">
        <v>35</v>
      </c>
    </row>
    <row r="4" spans="1:33" ht="18" customHeight="1">
      <c r="A4" s="237"/>
      <c r="B4" s="238"/>
      <c r="C4" s="238"/>
      <c r="D4" s="238"/>
      <c r="E4" s="239"/>
      <c r="F4" s="51"/>
      <c r="G4" s="241"/>
      <c r="H4" s="247"/>
      <c r="I4" s="248"/>
      <c r="J4" s="249"/>
      <c r="K4" s="247"/>
      <c r="L4" s="248"/>
      <c r="M4" s="249"/>
      <c r="N4" s="247"/>
      <c r="O4" s="248"/>
      <c r="P4" s="249"/>
      <c r="Q4" s="247"/>
      <c r="R4" s="248"/>
      <c r="S4" s="249"/>
      <c r="T4" s="247"/>
      <c r="U4" s="248"/>
      <c r="V4" s="249"/>
      <c r="W4" s="247"/>
      <c r="X4" s="248"/>
      <c r="Y4" s="249"/>
      <c r="Z4" s="247"/>
      <c r="AA4" s="248"/>
      <c r="AB4" s="249"/>
      <c r="AC4" s="247"/>
      <c r="AD4" s="248"/>
      <c r="AE4" s="253"/>
      <c r="AF4" s="52"/>
      <c r="AG4" s="53" t="s">
        <v>67</v>
      </c>
    </row>
    <row r="5" spans="1:33" ht="18" customHeight="1">
      <c r="A5" s="54"/>
      <c r="B5" s="55"/>
      <c r="C5" s="55"/>
      <c r="D5" s="55"/>
      <c r="E5" s="55"/>
      <c r="F5" s="56"/>
      <c r="G5" s="242"/>
      <c r="H5" s="250"/>
      <c r="I5" s="251"/>
      <c r="J5" s="252"/>
      <c r="K5" s="250"/>
      <c r="L5" s="251"/>
      <c r="M5" s="252"/>
      <c r="N5" s="250"/>
      <c r="O5" s="251"/>
      <c r="P5" s="252"/>
      <c r="Q5" s="250"/>
      <c r="R5" s="251"/>
      <c r="S5" s="252"/>
      <c r="T5" s="250"/>
      <c r="U5" s="251"/>
      <c r="V5" s="252"/>
      <c r="W5" s="250"/>
      <c r="X5" s="251"/>
      <c r="Y5" s="252"/>
      <c r="Z5" s="250"/>
      <c r="AA5" s="251"/>
      <c r="AB5" s="252"/>
      <c r="AC5" s="250"/>
      <c r="AD5" s="251"/>
      <c r="AE5" s="254"/>
      <c r="AF5" s="52"/>
      <c r="AG5" s="53"/>
    </row>
    <row r="6" spans="1:33" s="62" customFormat="1" ht="18.75" customHeight="1">
      <c r="A6" s="255" t="s">
        <v>68</v>
      </c>
      <c r="B6" s="256"/>
      <c r="C6" s="256"/>
      <c r="D6" s="256"/>
      <c r="E6" s="256"/>
      <c r="F6" s="257"/>
      <c r="G6" s="258"/>
      <c r="H6" s="262">
        <v>7</v>
      </c>
      <c r="I6" s="263"/>
      <c r="J6" s="263"/>
      <c r="K6" s="57" t="s">
        <v>69</v>
      </c>
      <c r="L6" s="58" t="s">
        <v>70</v>
      </c>
      <c r="M6" s="59" t="s">
        <v>24</v>
      </c>
      <c r="N6" s="262">
        <v>8</v>
      </c>
      <c r="O6" s="263"/>
      <c r="P6" s="263"/>
      <c r="Q6" s="57" t="s">
        <v>69</v>
      </c>
      <c r="R6" s="58" t="s">
        <v>71</v>
      </c>
      <c r="S6" s="59" t="s">
        <v>24</v>
      </c>
      <c r="T6" s="262">
        <v>9</v>
      </c>
      <c r="U6" s="263"/>
      <c r="V6" s="263"/>
      <c r="W6" s="57" t="s">
        <v>69</v>
      </c>
      <c r="X6" s="58" t="s">
        <v>72</v>
      </c>
      <c r="Y6" s="59" t="s">
        <v>24</v>
      </c>
      <c r="Z6" s="262"/>
      <c r="AA6" s="263"/>
      <c r="AB6" s="263"/>
      <c r="AC6" s="57" t="s">
        <v>69</v>
      </c>
      <c r="AD6" s="58" t="s">
        <v>73</v>
      </c>
      <c r="AE6" s="60" t="s">
        <v>24</v>
      </c>
      <c r="AF6" s="61"/>
      <c r="AG6" s="53" t="s">
        <v>74</v>
      </c>
    </row>
    <row r="7" spans="1:33" s="62" customFormat="1" ht="18.75" customHeight="1">
      <c r="A7" s="259"/>
      <c r="B7" s="260"/>
      <c r="C7" s="260"/>
      <c r="D7" s="260"/>
      <c r="E7" s="260"/>
      <c r="F7" s="260"/>
      <c r="G7" s="261"/>
      <c r="H7" s="264" t="s">
        <v>75</v>
      </c>
      <c r="I7" s="265"/>
      <c r="J7" s="266" t="s">
        <v>76</v>
      </c>
      <c r="K7" s="267"/>
      <c r="L7" s="267"/>
      <c r="M7" s="268"/>
      <c r="N7" s="269" t="s">
        <v>77</v>
      </c>
      <c r="O7" s="265"/>
      <c r="P7" s="266" t="s">
        <v>76</v>
      </c>
      <c r="Q7" s="267"/>
      <c r="R7" s="267"/>
      <c r="S7" s="268"/>
      <c r="T7" s="269" t="s">
        <v>77</v>
      </c>
      <c r="U7" s="265"/>
      <c r="V7" s="266" t="s">
        <v>76</v>
      </c>
      <c r="W7" s="267"/>
      <c r="X7" s="267"/>
      <c r="Y7" s="268"/>
      <c r="Z7" s="269" t="s">
        <v>77</v>
      </c>
      <c r="AA7" s="265"/>
      <c r="AB7" s="266" t="s">
        <v>76</v>
      </c>
      <c r="AC7" s="267"/>
      <c r="AD7" s="267"/>
      <c r="AE7" s="270"/>
      <c r="AF7" s="61"/>
      <c r="AG7" s="63" t="s">
        <v>78</v>
      </c>
    </row>
    <row r="8" spans="1:33" s="62" customFormat="1" ht="18.75" customHeight="1">
      <c r="A8" s="255" t="s">
        <v>79</v>
      </c>
      <c r="B8" s="258"/>
      <c r="C8" s="271" t="s">
        <v>77</v>
      </c>
      <c r="D8" s="273" t="s">
        <v>80</v>
      </c>
      <c r="E8" s="271" t="s">
        <v>81</v>
      </c>
      <c r="F8" s="275" t="s">
        <v>82</v>
      </c>
      <c r="G8" s="276"/>
      <c r="H8" s="264" t="s">
        <v>83</v>
      </c>
      <c r="I8" s="267"/>
      <c r="J8" s="267"/>
      <c r="K8" s="267"/>
      <c r="L8" s="267"/>
      <c r="M8" s="268"/>
      <c r="N8" s="264" t="s">
        <v>83</v>
      </c>
      <c r="O8" s="267"/>
      <c r="P8" s="267"/>
      <c r="Q8" s="267"/>
      <c r="R8" s="267"/>
      <c r="S8" s="268"/>
      <c r="T8" s="264" t="s">
        <v>83</v>
      </c>
      <c r="U8" s="267"/>
      <c r="V8" s="267"/>
      <c r="W8" s="267"/>
      <c r="X8" s="267"/>
      <c r="Y8" s="268"/>
      <c r="Z8" s="264" t="s">
        <v>83</v>
      </c>
      <c r="AA8" s="267"/>
      <c r="AB8" s="267"/>
      <c r="AC8" s="267"/>
      <c r="AD8" s="267"/>
      <c r="AE8" s="270"/>
      <c r="AF8" s="61"/>
      <c r="AG8" s="64"/>
    </row>
    <row r="9" spans="1:33" s="62" customFormat="1" ht="18.75" customHeight="1">
      <c r="A9" s="259"/>
      <c r="B9" s="261"/>
      <c r="C9" s="272"/>
      <c r="D9" s="274"/>
      <c r="E9" s="272"/>
      <c r="F9" s="277"/>
      <c r="G9" s="278"/>
      <c r="H9" s="279" t="s">
        <v>84</v>
      </c>
      <c r="I9" s="280"/>
      <c r="J9" s="280"/>
      <c r="K9" s="280"/>
      <c r="L9" s="280"/>
      <c r="M9" s="281"/>
      <c r="N9" s="279" t="s">
        <v>84</v>
      </c>
      <c r="O9" s="280"/>
      <c r="P9" s="280"/>
      <c r="Q9" s="280"/>
      <c r="R9" s="280"/>
      <c r="S9" s="281"/>
      <c r="T9" s="279" t="s">
        <v>84</v>
      </c>
      <c r="U9" s="280"/>
      <c r="V9" s="280"/>
      <c r="W9" s="280"/>
      <c r="X9" s="280"/>
      <c r="Y9" s="281"/>
      <c r="Z9" s="279" t="s">
        <v>84</v>
      </c>
      <c r="AA9" s="280"/>
      <c r="AB9" s="280"/>
      <c r="AC9" s="280"/>
      <c r="AD9" s="280"/>
      <c r="AE9" s="282"/>
      <c r="AF9" s="61"/>
      <c r="AG9" s="64" t="s">
        <v>85</v>
      </c>
    </row>
    <row r="10" spans="1:33" ht="18.75" customHeight="1">
      <c r="A10" s="283">
        <v>1</v>
      </c>
      <c r="B10" s="285" t="s">
        <v>86</v>
      </c>
      <c r="C10" s="287">
        <v>200</v>
      </c>
      <c r="D10" s="288" t="s">
        <v>147</v>
      </c>
      <c r="E10" s="289">
        <v>500</v>
      </c>
      <c r="F10" s="290">
        <f>IF(C10=0,"",SUM(C10*E10))</f>
        <v>100000</v>
      </c>
      <c r="G10" s="291"/>
      <c r="H10" s="294">
        <v>50</v>
      </c>
      <c r="I10" s="295"/>
      <c r="J10" s="296">
        <f>SUM(H10*E10)</f>
        <v>25000</v>
      </c>
      <c r="K10" s="297"/>
      <c r="L10" s="297"/>
      <c r="M10" s="297"/>
      <c r="N10" s="298">
        <v>20</v>
      </c>
      <c r="O10" s="299"/>
      <c r="P10" s="300">
        <f>SUM(N10*E10)</f>
        <v>10000</v>
      </c>
      <c r="Q10" s="301"/>
      <c r="R10" s="301"/>
      <c r="S10" s="301"/>
      <c r="T10" s="302">
        <v>20</v>
      </c>
      <c r="U10" s="303"/>
      <c r="V10" s="304">
        <f>SUM(T10*$E10)</f>
        <v>10000</v>
      </c>
      <c r="W10" s="305"/>
      <c r="X10" s="305"/>
      <c r="Y10" s="305"/>
      <c r="Z10" s="302"/>
      <c r="AA10" s="303"/>
      <c r="AB10" s="304">
        <f>SUM(Z10*$E10)</f>
        <v>0</v>
      </c>
      <c r="AC10" s="305"/>
      <c r="AD10" s="305"/>
      <c r="AE10" s="306"/>
      <c r="AF10" s="52"/>
      <c r="AG10" s="38"/>
    </row>
    <row r="11" spans="1:33" ht="18.75" customHeight="1">
      <c r="A11" s="284"/>
      <c r="B11" s="286"/>
      <c r="C11" s="287"/>
      <c r="D11" s="288"/>
      <c r="E11" s="289"/>
      <c r="F11" s="292"/>
      <c r="G11" s="293"/>
      <c r="H11" s="307">
        <f>IF(H6=0," ",SUM(H10))</f>
        <v>50</v>
      </c>
      <c r="I11" s="308"/>
      <c r="J11" s="293">
        <f>IF(H6=0," ",SUM(J10))</f>
        <v>25000</v>
      </c>
      <c r="K11" s="309"/>
      <c r="L11" s="309"/>
      <c r="M11" s="309"/>
      <c r="N11" s="310">
        <f>IF($N6=0," ",SUM(N10,H11))</f>
        <v>70</v>
      </c>
      <c r="O11" s="311"/>
      <c r="P11" s="312">
        <f>IF($N6=0," ",SUM(P10,J11))</f>
        <v>35000</v>
      </c>
      <c r="Q11" s="313"/>
      <c r="R11" s="313"/>
      <c r="S11" s="313"/>
      <c r="T11" s="314">
        <f>IF(T$6=0," ",SUM(T10,N11))</f>
        <v>90</v>
      </c>
      <c r="U11" s="315"/>
      <c r="V11" s="316">
        <f>IF(T$6=0," ",SUM(V10,P11))</f>
        <v>45000</v>
      </c>
      <c r="W11" s="317"/>
      <c r="X11" s="317"/>
      <c r="Y11" s="317"/>
      <c r="Z11" s="314" t="str">
        <f>IF(Z$6=0," ",SUM(Z10,T11))</f>
        <v> </v>
      </c>
      <c r="AA11" s="315"/>
      <c r="AB11" s="316" t="str">
        <f>IF(Z$6=0," ",SUM(AB10,V11))</f>
        <v> </v>
      </c>
      <c r="AC11" s="317"/>
      <c r="AD11" s="317"/>
      <c r="AE11" s="318"/>
      <c r="AF11" s="52"/>
      <c r="AG11" s="38" t="s">
        <v>38</v>
      </c>
    </row>
    <row r="12" spans="1:32" ht="18.75" customHeight="1">
      <c r="A12" s="283">
        <v>2</v>
      </c>
      <c r="B12" s="286" t="s">
        <v>87</v>
      </c>
      <c r="C12" s="287">
        <v>200</v>
      </c>
      <c r="D12" s="288" t="s">
        <v>147</v>
      </c>
      <c r="E12" s="289">
        <v>1500</v>
      </c>
      <c r="F12" s="290">
        <f>IF(C12=0,"",SUM(C12*E12))</f>
        <v>300000</v>
      </c>
      <c r="G12" s="291"/>
      <c r="H12" s="294">
        <v>20</v>
      </c>
      <c r="I12" s="295"/>
      <c r="J12" s="296">
        <f>IF(H12=0," ",SUM(H12*E12))</f>
        <v>30000</v>
      </c>
      <c r="K12" s="297"/>
      <c r="L12" s="297"/>
      <c r="M12" s="297"/>
      <c r="N12" s="298">
        <v>30</v>
      </c>
      <c r="O12" s="299"/>
      <c r="P12" s="300">
        <f>SUM(N12*E12)</f>
        <v>45000</v>
      </c>
      <c r="Q12" s="301"/>
      <c r="R12" s="301"/>
      <c r="S12" s="301"/>
      <c r="T12" s="302">
        <v>40</v>
      </c>
      <c r="U12" s="303"/>
      <c r="V12" s="304">
        <f>SUM(T12*$E12)</f>
        <v>60000</v>
      </c>
      <c r="W12" s="305"/>
      <c r="X12" s="305"/>
      <c r="Y12" s="305"/>
      <c r="Z12" s="302"/>
      <c r="AA12" s="303"/>
      <c r="AB12" s="304">
        <f>SUM(Z12*$E12)</f>
        <v>0</v>
      </c>
      <c r="AC12" s="305"/>
      <c r="AD12" s="305"/>
      <c r="AE12" s="306"/>
      <c r="AF12" s="52"/>
    </row>
    <row r="13" spans="1:33" ht="18.75" customHeight="1">
      <c r="A13" s="284"/>
      <c r="B13" s="286"/>
      <c r="C13" s="287"/>
      <c r="D13" s="288"/>
      <c r="E13" s="289"/>
      <c r="F13" s="292"/>
      <c r="G13" s="293"/>
      <c r="H13" s="307">
        <f>IF(H6=0," ",SUM(H12))</f>
        <v>20</v>
      </c>
      <c r="I13" s="308"/>
      <c r="J13" s="293">
        <f>IF(H6=0," ",SUM(J12))</f>
        <v>30000</v>
      </c>
      <c r="K13" s="309"/>
      <c r="L13" s="309"/>
      <c r="M13" s="309"/>
      <c r="N13" s="310">
        <f>IF($N6=0," ",SUM(N12,H13))</f>
        <v>50</v>
      </c>
      <c r="O13" s="311"/>
      <c r="P13" s="312">
        <f>IF($N6=0," ",SUM(P12,J13))</f>
        <v>75000</v>
      </c>
      <c r="Q13" s="313"/>
      <c r="R13" s="313"/>
      <c r="S13" s="313"/>
      <c r="T13" s="314">
        <f>IF(T$6=0," ",SUM(T12,N13))</f>
        <v>90</v>
      </c>
      <c r="U13" s="315"/>
      <c r="V13" s="316">
        <f>IF(T$6=0," ",SUM(V12,P13))</f>
        <v>135000</v>
      </c>
      <c r="W13" s="317"/>
      <c r="X13" s="317"/>
      <c r="Y13" s="317"/>
      <c r="Z13" s="314" t="str">
        <f>IF(Z$6=0," ",SUM(Z12,T13))</f>
        <v> </v>
      </c>
      <c r="AA13" s="315"/>
      <c r="AB13" s="316" t="str">
        <f>IF(Z$6=0," ",SUM(AB12,V13))</f>
        <v> </v>
      </c>
      <c r="AC13" s="317"/>
      <c r="AD13" s="317"/>
      <c r="AE13" s="318"/>
      <c r="AF13" s="52"/>
      <c r="AG13" s="38" t="s">
        <v>39</v>
      </c>
    </row>
    <row r="14" spans="1:33" ht="18.75" customHeight="1">
      <c r="A14" s="283">
        <v>3</v>
      </c>
      <c r="B14" s="286" t="s">
        <v>88</v>
      </c>
      <c r="C14" s="287">
        <v>500</v>
      </c>
      <c r="D14" s="319" t="s">
        <v>147</v>
      </c>
      <c r="E14" s="289">
        <v>400</v>
      </c>
      <c r="F14" s="290">
        <f>IF(C14=0,"",SUM(C14*E14))</f>
        <v>200000</v>
      </c>
      <c r="G14" s="291"/>
      <c r="H14" s="294">
        <v>50</v>
      </c>
      <c r="I14" s="295"/>
      <c r="J14" s="296">
        <f>IF(H14=0," ",SUM(H14*E14))</f>
        <v>20000</v>
      </c>
      <c r="K14" s="297"/>
      <c r="L14" s="297"/>
      <c r="M14" s="297"/>
      <c r="N14" s="298">
        <v>30</v>
      </c>
      <c r="O14" s="299"/>
      <c r="P14" s="300">
        <f>SUM(N14*E14)</f>
        <v>12000</v>
      </c>
      <c r="Q14" s="301"/>
      <c r="R14" s="301"/>
      <c r="S14" s="301"/>
      <c r="T14" s="302">
        <v>50</v>
      </c>
      <c r="U14" s="303"/>
      <c r="V14" s="304">
        <f>SUM(T14*$E14)</f>
        <v>20000</v>
      </c>
      <c r="W14" s="305"/>
      <c r="X14" s="305"/>
      <c r="Y14" s="305"/>
      <c r="Z14" s="302"/>
      <c r="AA14" s="303"/>
      <c r="AB14" s="304">
        <f>SUM(Z14*$E14)</f>
        <v>0</v>
      </c>
      <c r="AC14" s="305"/>
      <c r="AD14" s="305"/>
      <c r="AE14" s="306"/>
      <c r="AF14" s="52"/>
      <c r="AG14" s="38" t="s">
        <v>148</v>
      </c>
    </row>
    <row r="15" spans="1:32" ht="18.75" customHeight="1">
      <c r="A15" s="284"/>
      <c r="B15" s="286"/>
      <c r="C15" s="287"/>
      <c r="D15" s="319"/>
      <c r="E15" s="289"/>
      <c r="F15" s="292"/>
      <c r="G15" s="293"/>
      <c r="H15" s="307">
        <f>IF(H6=0," ",SUM(H14))</f>
        <v>50</v>
      </c>
      <c r="I15" s="308"/>
      <c r="J15" s="293">
        <f>IF(H6=0," ",SUM(J14))</f>
        <v>20000</v>
      </c>
      <c r="K15" s="309"/>
      <c r="L15" s="309"/>
      <c r="M15" s="309"/>
      <c r="N15" s="310">
        <f>IF(N6=0," ",SUM(N14,H15))</f>
        <v>80</v>
      </c>
      <c r="O15" s="311"/>
      <c r="P15" s="312">
        <f>IF(N6=0," ",SUM(P14,J15))</f>
        <v>32000</v>
      </c>
      <c r="Q15" s="313"/>
      <c r="R15" s="313"/>
      <c r="S15" s="313"/>
      <c r="T15" s="314">
        <f>IF(T$6=0," ",SUM(T14,N15))</f>
        <v>130</v>
      </c>
      <c r="U15" s="315"/>
      <c r="V15" s="316">
        <f>IF(T$6=0," ",SUM(V14,P15))</f>
        <v>52000</v>
      </c>
      <c r="W15" s="317"/>
      <c r="X15" s="317"/>
      <c r="Y15" s="317"/>
      <c r="Z15" s="314" t="str">
        <f>IF(Z$6=0," ",SUM(Z14,T15))</f>
        <v> </v>
      </c>
      <c r="AA15" s="315"/>
      <c r="AB15" s="316" t="str">
        <f>IF(Z$6=0," ",SUM(AB14,V15))</f>
        <v> </v>
      </c>
      <c r="AC15" s="317"/>
      <c r="AD15" s="317"/>
      <c r="AE15" s="318"/>
      <c r="AF15" s="52"/>
    </row>
    <row r="16" spans="1:33" ht="18.75" customHeight="1">
      <c r="A16" s="283">
        <v>4</v>
      </c>
      <c r="B16" s="286" t="s">
        <v>89</v>
      </c>
      <c r="C16" s="287">
        <v>500</v>
      </c>
      <c r="D16" s="319" t="s">
        <v>147</v>
      </c>
      <c r="E16" s="289">
        <v>500</v>
      </c>
      <c r="F16" s="290">
        <f>IF(C16=0,"",SUM(C16*E16))</f>
        <v>250000</v>
      </c>
      <c r="G16" s="291"/>
      <c r="H16" s="294">
        <v>10</v>
      </c>
      <c r="I16" s="295"/>
      <c r="J16" s="296">
        <f>IF(H16=0," ",SUM(H16*E16))</f>
        <v>5000</v>
      </c>
      <c r="K16" s="297"/>
      <c r="L16" s="297"/>
      <c r="M16" s="297"/>
      <c r="N16" s="298">
        <v>50</v>
      </c>
      <c r="O16" s="299"/>
      <c r="P16" s="300">
        <f>SUM(N16*E16)</f>
        <v>25000</v>
      </c>
      <c r="Q16" s="301"/>
      <c r="R16" s="301"/>
      <c r="S16" s="301"/>
      <c r="T16" s="302">
        <v>100</v>
      </c>
      <c r="U16" s="303"/>
      <c r="V16" s="304">
        <f>SUM(T16*$E16)</f>
        <v>50000</v>
      </c>
      <c r="W16" s="305"/>
      <c r="X16" s="305"/>
      <c r="Y16" s="305"/>
      <c r="Z16" s="302"/>
      <c r="AA16" s="303"/>
      <c r="AB16" s="304">
        <f>SUM(Z16*$E16)</f>
        <v>0</v>
      </c>
      <c r="AC16" s="305"/>
      <c r="AD16" s="305"/>
      <c r="AE16" s="306"/>
      <c r="AF16" s="52"/>
      <c r="AG16" s="41" t="s">
        <v>40</v>
      </c>
    </row>
    <row r="17" spans="1:33" ht="18.75" customHeight="1">
      <c r="A17" s="284"/>
      <c r="B17" s="286"/>
      <c r="C17" s="287"/>
      <c r="D17" s="319"/>
      <c r="E17" s="289"/>
      <c r="F17" s="292"/>
      <c r="G17" s="293"/>
      <c r="H17" s="307">
        <f>IF(H6=0," ",SUM(H16))</f>
        <v>10</v>
      </c>
      <c r="I17" s="308"/>
      <c r="J17" s="293">
        <f>IF(H6=0," ",SUM(J16))</f>
        <v>5000</v>
      </c>
      <c r="K17" s="309"/>
      <c r="L17" s="309"/>
      <c r="M17" s="309"/>
      <c r="N17" s="310">
        <f>IF(N6=0," ",SUM(N16,H17))</f>
        <v>60</v>
      </c>
      <c r="O17" s="311"/>
      <c r="P17" s="312">
        <f>IF(N6=0," ",SUM(P16,J17))</f>
        <v>30000</v>
      </c>
      <c r="Q17" s="313"/>
      <c r="R17" s="313"/>
      <c r="S17" s="313"/>
      <c r="T17" s="314">
        <f>IF(T$6=0," ",SUM(T16,N17))</f>
        <v>160</v>
      </c>
      <c r="U17" s="315"/>
      <c r="V17" s="316">
        <f>IF(T$6=0," ",SUM(V16,P17))</f>
        <v>80000</v>
      </c>
      <c r="W17" s="317"/>
      <c r="X17" s="317"/>
      <c r="Y17" s="317"/>
      <c r="Z17" s="314" t="str">
        <f>IF(Z$6=0," ",SUM(Z16,T17))</f>
        <v> </v>
      </c>
      <c r="AA17" s="315"/>
      <c r="AB17" s="316" t="str">
        <f>IF(Z$6=0," ",SUM(AB16,V17))</f>
        <v> </v>
      </c>
      <c r="AC17" s="317"/>
      <c r="AD17" s="317"/>
      <c r="AE17" s="318"/>
      <c r="AF17" s="52"/>
      <c r="AG17" s="42" t="s">
        <v>149</v>
      </c>
    </row>
    <row r="18" spans="1:32" ht="18.75" customHeight="1">
      <c r="A18" s="283">
        <v>5</v>
      </c>
      <c r="B18" s="286" t="s">
        <v>90</v>
      </c>
      <c r="C18" s="287">
        <v>500</v>
      </c>
      <c r="D18" s="319" t="s">
        <v>147</v>
      </c>
      <c r="E18" s="289">
        <v>1300</v>
      </c>
      <c r="F18" s="290">
        <f>IF(C18=0,"",SUM(C18*E18))</f>
        <v>650000</v>
      </c>
      <c r="G18" s="291"/>
      <c r="H18" s="294"/>
      <c r="I18" s="295"/>
      <c r="J18" s="296" t="str">
        <f>IF(H18=0," ",SUM(H18*E18))</f>
        <v> </v>
      </c>
      <c r="K18" s="297"/>
      <c r="L18" s="297"/>
      <c r="M18" s="297"/>
      <c r="N18" s="298">
        <v>100</v>
      </c>
      <c r="O18" s="299"/>
      <c r="P18" s="300">
        <f>SUM(N18*E18)</f>
        <v>130000</v>
      </c>
      <c r="Q18" s="301"/>
      <c r="R18" s="301"/>
      <c r="S18" s="301"/>
      <c r="T18" s="302"/>
      <c r="U18" s="303"/>
      <c r="V18" s="304">
        <f>SUM(T18*$E18)</f>
        <v>0</v>
      </c>
      <c r="W18" s="305"/>
      <c r="X18" s="305"/>
      <c r="Y18" s="305"/>
      <c r="Z18" s="302"/>
      <c r="AA18" s="303"/>
      <c r="AB18" s="304">
        <f>SUM(Z18*$E18)</f>
        <v>0</v>
      </c>
      <c r="AC18" s="305"/>
      <c r="AD18" s="305"/>
      <c r="AE18" s="306"/>
      <c r="AF18" s="52"/>
    </row>
    <row r="19" spans="1:32" ht="18.75" customHeight="1">
      <c r="A19" s="284"/>
      <c r="B19" s="286"/>
      <c r="C19" s="287"/>
      <c r="D19" s="319"/>
      <c r="E19" s="289"/>
      <c r="F19" s="292"/>
      <c r="G19" s="293"/>
      <c r="H19" s="307">
        <f>IF(H6=0," ",SUM(H18))</f>
        <v>0</v>
      </c>
      <c r="I19" s="308"/>
      <c r="J19" s="293">
        <f>IF(H6=0," ",SUM(J18))</f>
        <v>0</v>
      </c>
      <c r="K19" s="309"/>
      <c r="L19" s="309"/>
      <c r="M19" s="309"/>
      <c r="N19" s="310">
        <f>IF(N6=0," ",SUM(N18,H19))</f>
        <v>100</v>
      </c>
      <c r="O19" s="311"/>
      <c r="P19" s="312">
        <f>IF(N6=0," ",SUM(P18,J19))</f>
        <v>130000</v>
      </c>
      <c r="Q19" s="313"/>
      <c r="R19" s="313"/>
      <c r="S19" s="313"/>
      <c r="T19" s="314">
        <f>IF(T$6=0," ",SUM(T18,N19))</f>
        <v>100</v>
      </c>
      <c r="U19" s="315"/>
      <c r="V19" s="316">
        <f>IF(T$6=0," ",SUM(V18,P19))</f>
        <v>130000</v>
      </c>
      <c r="W19" s="317"/>
      <c r="X19" s="317"/>
      <c r="Y19" s="317"/>
      <c r="Z19" s="314" t="str">
        <f>IF(Z$6=0," ",SUM(Z18,T19))</f>
        <v> </v>
      </c>
      <c r="AA19" s="315"/>
      <c r="AB19" s="316" t="str">
        <f>IF(Z$6=0," ",SUM(AB18,V19))</f>
        <v> </v>
      </c>
      <c r="AC19" s="317"/>
      <c r="AD19" s="317"/>
      <c r="AE19" s="318"/>
      <c r="AF19" s="52"/>
    </row>
    <row r="20" spans="1:33" ht="18.75" customHeight="1">
      <c r="A20" s="283">
        <v>6</v>
      </c>
      <c r="B20" s="286" t="s">
        <v>91</v>
      </c>
      <c r="C20" s="287">
        <v>1</v>
      </c>
      <c r="D20" s="319" t="s">
        <v>92</v>
      </c>
      <c r="E20" s="289">
        <v>10000</v>
      </c>
      <c r="F20" s="290">
        <f>IF(C20=0,"",SUM(C20*E20))</f>
        <v>10000</v>
      </c>
      <c r="G20" s="291"/>
      <c r="H20" s="294">
        <v>1</v>
      </c>
      <c r="I20" s="295"/>
      <c r="J20" s="296">
        <f>IF(H20=0," ",SUM(H20*E20))</f>
        <v>10000</v>
      </c>
      <c r="K20" s="297"/>
      <c r="L20" s="297"/>
      <c r="M20" s="297"/>
      <c r="N20" s="298"/>
      <c r="O20" s="299"/>
      <c r="P20" s="300">
        <f>SUM(N20*E20)</f>
        <v>0</v>
      </c>
      <c r="Q20" s="301"/>
      <c r="R20" s="301"/>
      <c r="S20" s="301"/>
      <c r="T20" s="302"/>
      <c r="U20" s="303"/>
      <c r="V20" s="304">
        <f>SUM(T20*$E20)</f>
        <v>0</v>
      </c>
      <c r="W20" s="305"/>
      <c r="X20" s="305"/>
      <c r="Y20" s="305"/>
      <c r="Z20" s="302"/>
      <c r="AA20" s="303"/>
      <c r="AB20" s="304">
        <f>SUM(Z20*$E20)</f>
        <v>0</v>
      </c>
      <c r="AC20" s="305"/>
      <c r="AD20" s="305"/>
      <c r="AE20" s="306"/>
      <c r="AF20" s="52"/>
      <c r="AG20" s="53" t="s">
        <v>150</v>
      </c>
    </row>
    <row r="21" spans="1:33" ht="18.75" customHeight="1">
      <c r="A21" s="284"/>
      <c r="B21" s="286"/>
      <c r="C21" s="287"/>
      <c r="D21" s="319"/>
      <c r="E21" s="289"/>
      <c r="F21" s="292"/>
      <c r="G21" s="293"/>
      <c r="H21" s="307">
        <f>IF(H6=0," ",SUM(H20))</f>
        <v>1</v>
      </c>
      <c r="I21" s="308"/>
      <c r="J21" s="293">
        <f>IF(H6=0," ",SUM(J20))</f>
        <v>10000</v>
      </c>
      <c r="K21" s="309"/>
      <c r="L21" s="309"/>
      <c r="M21" s="309"/>
      <c r="N21" s="310">
        <f>IF(N6=0," ",SUM(N20,H21))</f>
        <v>1</v>
      </c>
      <c r="O21" s="311"/>
      <c r="P21" s="312">
        <f>IF(N6=0," ",SUM(P20,J21))</f>
        <v>10000</v>
      </c>
      <c r="Q21" s="313"/>
      <c r="R21" s="313"/>
      <c r="S21" s="313"/>
      <c r="T21" s="314">
        <f>IF(T$6=0," ",SUM(T20,N21))</f>
        <v>1</v>
      </c>
      <c r="U21" s="315"/>
      <c r="V21" s="316">
        <f>IF(T$6=0," ",SUM(V20,P21))</f>
        <v>10000</v>
      </c>
      <c r="W21" s="317"/>
      <c r="X21" s="317"/>
      <c r="Y21" s="317"/>
      <c r="Z21" s="314" t="str">
        <f>IF(Z$6=0," ",SUM(Z20,T21))</f>
        <v> </v>
      </c>
      <c r="AA21" s="315"/>
      <c r="AB21" s="316" t="str">
        <f>IF(Z$6=0," ",SUM(AB20,V21))</f>
        <v> </v>
      </c>
      <c r="AC21" s="317"/>
      <c r="AD21" s="317"/>
      <c r="AE21" s="318"/>
      <c r="AF21" s="52"/>
      <c r="AG21" s="53" t="s">
        <v>151</v>
      </c>
    </row>
    <row r="22" spans="1:33" ht="18.75" customHeight="1">
      <c r="A22" s="283">
        <v>7</v>
      </c>
      <c r="B22" s="286"/>
      <c r="C22" s="287"/>
      <c r="D22" s="319"/>
      <c r="E22" s="289"/>
      <c r="F22" s="290">
        <f>IF(C22=0,"",SUM(C22*E22))</f>
      </c>
      <c r="G22" s="291"/>
      <c r="H22" s="294"/>
      <c r="I22" s="295"/>
      <c r="J22" s="296" t="str">
        <f>IF(H22=0," ",SUM(H22*E22))</f>
        <v> </v>
      </c>
      <c r="K22" s="297"/>
      <c r="L22" s="297"/>
      <c r="M22" s="297"/>
      <c r="N22" s="298"/>
      <c r="O22" s="299"/>
      <c r="P22" s="300">
        <f>SUM(N22*E22)</f>
        <v>0</v>
      </c>
      <c r="Q22" s="301"/>
      <c r="R22" s="301"/>
      <c r="S22" s="301"/>
      <c r="T22" s="302"/>
      <c r="U22" s="303"/>
      <c r="V22" s="304">
        <f>SUM(T22*$E22)</f>
        <v>0</v>
      </c>
      <c r="W22" s="305"/>
      <c r="X22" s="305"/>
      <c r="Y22" s="305"/>
      <c r="Z22" s="302"/>
      <c r="AA22" s="303"/>
      <c r="AB22" s="304">
        <f>SUM(Z22*$E22)</f>
        <v>0</v>
      </c>
      <c r="AC22" s="305"/>
      <c r="AD22" s="305"/>
      <c r="AE22" s="306"/>
      <c r="AF22" s="52"/>
      <c r="AG22" s="53" t="s">
        <v>152</v>
      </c>
    </row>
    <row r="23" spans="1:33" ht="18.75" customHeight="1">
      <c r="A23" s="284"/>
      <c r="B23" s="286"/>
      <c r="C23" s="287"/>
      <c r="D23" s="319"/>
      <c r="E23" s="289"/>
      <c r="F23" s="292"/>
      <c r="G23" s="293"/>
      <c r="H23" s="307">
        <f>IF(H6=0," ",SUM(H22))</f>
        <v>0</v>
      </c>
      <c r="I23" s="308"/>
      <c r="J23" s="293">
        <f>IF(H6=0," ",SUM(J22))</f>
        <v>0</v>
      </c>
      <c r="K23" s="309"/>
      <c r="L23" s="309"/>
      <c r="M23" s="309"/>
      <c r="N23" s="310">
        <f>IF(N6=0," ",SUM(N22,H23))</f>
        <v>0</v>
      </c>
      <c r="O23" s="311"/>
      <c r="P23" s="312">
        <f>IF(N6=0," ",SUM(P22,J23))</f>
        <v>0</v>
      </c>
      <c r="Q23" s="313"/>
      <c r="R23" s="313"/>
      <c r="S23" s="313"/>
      <c r="T23" s="314">
        <f>IF(T$6=0," ",SUM(T22,N23))</f>
        <v>0</v>
      </c>
      <c r="U23" s="315"/>
      <c r="V23" s="316">
        <f>IF(T$6=0," ",SUM(V22,P23))</f>
        <v>0</v>
      </c>
      <c r="W23" s="317"/>
      <c r="X23" s="317"/>
      <c r="Y23" s="317"/>
      <c r="Z23" s="314" t="str">
        <f>IF(Z$6=0," ",SUM(Z22,T23))</f>
        <v> </v>
      </c>
      <c r="AA23" s="315"/>
      <c r="AB23" s="316" t="str">
        <f>IF(Z$6=0," ",SUM(AB22,V23))</f>
        <v> </v>
      </c>
      <c r="AC23" s="317"/>
      <c r="AD23" s="317"/>
      <c r="AE23" s="318"/>
      <c r="AF23" s="52"/>
      <c r="AG23" s="53" t="s">
        <v>153</v>
      </c>
    </row>
    <row r="24" spans="1:32" ht="18.75" customHeight="1">
      <c r="A24" s="283">
        <v>8</v>
      </c>
      <c r="B24" s="286"/>
      <c r="C24" s="287"/>
      <c r="D24" s="319"/>
      <c r="E24" s="289"/>
      <c r="F24" s="290">
        <f>IF(C24=0,"",SUM(C24*E24))</f>
      </c>
      <c r="G24" s="291"/>
      <c r="H24" s="294"/>
      <c r="I24" s="295"/>
      <c r="J24" s="296" t="str">
        <f>IF(H24=0," ",SUM(H24*E24))</f>
        <v> </v>
      </c>
      <c r="K24" s="297"/>
      <c r="L24" s="297"/>
      <c r="M24" s="297"/>
      <c r="N24" s="298"/>
      <c r="O24" s="299"/>
      <c r="P24" s="300" t="str">
        <f>IF(N24=0," ",SUM(N24*E24))</f>
        <v> </v>
      </c>
      <c r="Q24" s="301"/>
      <c r="R24" s="301"/>
      <c r="S24" s="301"/>
      <c r="T24" s="302"/>
      <c r="U24" s="303"/>
      <c r="V24" s="304">
        <f>SUM(T24*$E24)</f>
        <v>0</v>
      </c>
      <c r="W24" s="305"/>
      <c r="X24" s="305"/>
      <c r="Y24" s="305"/>
      <c r="Z24" s="302"/>
      <c r="AA24" s="303"/>
      <c r="AB24" s="304">
        <f>SUM(Z24*$E24)</f>
        <v>0</v>
      </c>
      <c r="AC24" s="305"/>
      <c r="AD24" s="305"/>
      <c r="AE24" s="306"/>
      <c r="AF24" s="52"/>
    </row>
    <row r="25" spans="1:32" ht="18.75" customHeight="1">
      <c r="A25" s="284"/>
      <c r="B25" s="286"/>
      <c r="C25" s="287"/>
      <c r="D25" s="319"/>
      <c r="E25" s="289"/>
      <c r="F25" s="292"/>
      <c r="G25" s="293"/>
      <c r="H25" s="307">
        <f>IF(H6=0," ",SUM(H24))</f>
        <v>0</v>
      </c>
      <c r="I25" s="308"/>
      <c r="J25" s="293">
        <f>IF(H6=0," ",SUM(J24))</f>
        <v>0</v>
      </c>
      <c r="K25" s="309"/>
      <c r="L25" s="309"/>
      <c r="M25" s="309"/>
      <c r="N25" s="310">
        <f>IF(N6=0," ",SUM(N24,H25))</f>
        <v>0</v>
      </c>
      <c r="O25" s="311"/>
      <c r="P25" s="312">
        <f>IF(N6=0," ",SUM(P24,J25))</f>
        <v>0</v>
      </c>
      <c r="Q25" s="313"/>
      <c r="R25" s="313"/>
      <c r="S25" s="313"/>
      <c r="T25" s="314">
        <f>IF(T$6=0," ",SUM(T24,N25))</f>
        <v>0</v>
      </c>
      <c r="U25" s="315"/>
      <c r="V25" s="316">
        <f>IF(T$6=0," ",SUM(V24,P25))</f>
        <v>0</v>
      </c>
      <c r="W25" s="317"/>
      <c r="X25" s="317"/>
      <c r="Y25" s="317"/>
      <c r="Z25" s="314" t="str">
        <f>IF(Z$6=0," ",SUM(Z24,T25))</f>
        <v> </v>
      </c>
      <c r="AA25" s="315"/>
      <c r="AB25" s="316" t="str">
        <f>IF(Z$6=0," ",SUM(AB24,V25))</f>
        <v> </v>
      </c>
      <c r="AC25" s="317"/>
      <c r="AD25" s="317"/>
      <c r="AE25" s="318"/>
      <c r="AF25" s="52"/>
    </row>
    <row r="26" spans="1:32" ht="18.75" customHeight="1">
      <c r="A26" s="283">
        <v>9</v>
      </c>
      <c r="B26" s="286"/>
      <c r="C26" s="287"/>
      <c r="D26" s="319"/>
      <c r="E26" s="289"/>
      <c r="F26" s="290">
        <f>IF(C26=0,"",SUM(C26*E26))</f>
      </c>
      <c r="G26" s="291"/>
      <c r="H26" s="294"/>
      <c r="I26" s="295"/>
      <c r="J26" s="296" t="str">
        <f>IF(H26=0," ",SUM(H26*E26))</f>
        <v> </v>
      </c>
      <c r="K26" s="297"/>
      <c r="L26" s="297"/>
      <c r="M26" s="297"/>
      <c r="N26" s="298"/>
      <c r="O26" s="299"/>
      <c r="P26" s="300" t="str">
        <f>IF(N26=0," ",SUM(N26*E26))</f>
        <v> </v>
      </c>
      <c r="Q26" s="301"/>
      <c r="R26" s="301"/>
      <c r="S26" s="301"/>
      <c r="T26" s="302"/>
      <c r="U26" s="303"/>
      <c r="V26" s="304">
        <f>SUM(T26*$E26)</f>
        <v>0</v>
      </c>
      <c r="W26" s="305"/>
      <c r="X26" s="305"/>
      <c r="Y26" s="305"/>
      <c r="Z26" s="302"/>
      <c r="AA26" s="303"/>
      <c r="AB26" s="304">
        <f>SUM(Z26*$E26)</f>
        <v>0</v>
      </c>
      <c r="AC26" s="305"/>
      <c r="AD26" s="305"/>
      <c r="AE26" s="306"/>
      <c r="AF26" s="52"/>
    </row>
    <row r="27" spans="1:32" ht="18.75" customHeight="1">
      <c r="A27" s="284"/>
      <c r="B27" s="286"/>
      <c r="C27" s="287"/>
      <c r="D27" s="319"/>
      <c r="E27" s="289"/>
      <c r="F27" s="292"/>
      <c r="G27" s="293"/>
      <c r="H27" s="307">
        <f>IF(H6=0," ",SUM(H26))</f>
        <v>0</v>
      </c>
      <c r="I27" s="308"/>
      <c r="J27" s="293">
        <f>IF(H6=0," ",SUM(J26))</f>
        <v>0</v>
      </c>
      <c r="K27" s="309"/>
      <c r="L27" s="309"/>
      <c r="M27" s="309"/>
      <c r="N27" s="310">
        <f>IF(N6=0," ",SUM(N26,H27))</f>
        <v>0</v>
      </c>
      <c r="O27" s="311"/>
      <c r="P27" s="312">
        <f>IF(N6=0," ",SUM(P26,J27))</f>
        <v>0</v>
      </c>
      <c r="Q27" s="313"/>
      <c r="R27" s="313"/>
      <c r="S27" s="313"/>
      <c r="T27" s="314">
        <f>IF(T$6=0," ",SUM(T26,N27))</f>
        <v>0</v>
      </c>
      <c r="U27" s="315"/>
      <c r="V27" s="316">
        <f>IF(T$6=0," ",SUM(V26,P27))</f>
        <v>0</v>
      </c>
      <c r="W27" s="317"/>
      <c r="X27" s="317"/>
      <c r="Y27" s="317"/>
      <c r="Z27" s="314" t="str">
        <f>IF(Z$6=0," ",SUM(Z26,T27))</f>
        <v> </v>
      </c>
      <c r="AA27" s="315"/>
      <c r="AB27" s="316" t="str">
        <f>IF(Z$6=0," ",SUM(AB26,V27))</f>
        <v> </v>
      </c>
      <c r="AC27" s="317"/>
      <c r="AD27" s="317"/>
      <c r="AE27" s="318"/>
      <c r="AF27" s="52"/>
    </row>
    <row r="28" spans="1:32" ht="18.75" customHeight="1">
      <c r="A28" s="284">
        <v>10</v>
      </c>
      <c r="B28" s="286" t="s">
        <v>93</v>
      </c>
      <c r="C28" s="287">
        <v>1</v>
      </c>
      <c r="D28" s="319" t="s">
        <v>92</v>
      </c>
      <c r="E28" s="322">
        <v>-10000</v>
      </c>
      <c r="F28" s="290">
        <f>IF(C28=0,"",SUM(C28*E28))</f>
        <v>-10000</v>
      </c>
      <c r="G28" s="291"/>
      <c r="H28" s="294"/>
      <c r="I28" s="295"/>
      <c r="J28" s="296" t="str">
        <f>IF(H28=0," ",SUM(H28*E28))</f>
        <v> </v>
      </c>
      <c r="K28" s="297"/>
      <c r="L28" s="297"/>
      <c r="M28" s="297"/>
      <c r="N28" s="298"/>
      <c r="O28" s="299"/>
      <c r="P28" s="300" t="str">
        <f>IF(N28=0," ",SUM(N28*E28))</f>
        <v> </v>
      </c>
      <c r="Q28" s="301"/>
      <c r="R28" s="301"/>
      <c r="S28" s="301"/>
      <c r="T28" s="302"/>
      <c r="U28" s="303"/>
      <c r="V28" s="304">
        <f>SUM(T28*$E28)</f>
        <v>0</v>
      </c>
      <c r="W28" s="305"/>
      <c r="X28" s="305"/>
      <c r="Y28" s="305"/>
      <c r="Z28" s="302"/>
      <c r="AA28" s="303"/>
      <c r="AB28" s="304">
        <f>SUM(Z28*$E28)</f>
        <v>0</v>
      </c>
      <c r="AC28" s="305"/>
      <c r="AD28" s="305"/>
      <c r="AE28" s="306"/>
      <c r="AF28" s="52"/>
    </row>
    <row r="29" spans="1:32" ht="18.75" customHeight="1">
      <c r="A29" s="320"/>
      <c r="B29" s="321"/>
      <c r="C29" s="287"/>
      <c r="D29" s="319"/>
      <c r="E29" s="323"/>
      <c r="F29" s="292"/>
      <c r="G29" s="293"/>
      <c r="H29" s="307">
        <f>IF(H6=0," ",SUM(H28))</f>
        <v>0</v>
      </c>
      <c r="I29" s="308"/>
      <c r="J29" s="293">
        <f>IF(H6=0," ",SUM(J28))</f>
        <v>0</v>
      </c>
      <c r="K29" s="309"/>
      <c r="L29" s="309"/>
      <c r="M29" s="309"/>
      <c r="N29" s="310">
        <f>IF(N6=0," ",SUM(N28,H29))</f>
        <v>0</v>
      </c>
      <c r="O29" s="311"/>
      <c r="P29" s="312">
        <f>IF(N6=0," ",SUM(P28,J29))</f>
        <v>0</v>
      </c>
      <c r="Q29" s="313"/>
      <c r="R29" s="313"/>
      <c r="S29" s="313"/>
      <c r="T29" s="314">
        <f>IF(T$6=0," ",SUM(T28,N29))</f>
        <v>0</v>
      </c>
      <c r="U29" s="315"/>
      <c r="V29" s="316">
        <f>IF(T$6=0," ",SUM(V28,P29))</f>
        <v>0</v>
      </c>
      <c r="W29" s="317"/>
      <c r="X29" s="317"/>
      <c r="Y29" s="317"/>
      <c r="Z29" s="314" t="str">
        <f>IF(Z$6=0," ",SUM(Z28,T29))</f>
        <v> </v>
      </c>
      <c r="AA29" s="315"/>
      <c r="AB29" s="316" t="str">
        <f>IF(Z$6=0," ",SUM(AB28,V29))</f>
        <v> </v>
      </c>
      <c r="AC29" s="317"/>
      <c r="AD29" s="317"/>
      <c r="AE29" s="318"/>
      <c r="AF29" s="52"/>
    </row>
    <row r="30" spans="1:32" ht="18.75" customHeight="1">
      <c r="A30" s="320"/>
      <c r="B30" s="325" t="s">
        <v>23</v>
      </c>
      <c r="C30" s="327"/>
      <c r="D30" s="288"/>
      <c r="E30" s="330"/>
      <c r="F30" s="332">
        <f>SUM(F10:G29)</f>
        <v>1500000</v>
      </c>
      <c r="G30" s="333"/>
      <c r="H30" s="336" t="s">
        <v>94</v>
      </c>
      <c r="I30" s="337"/>
      <c r="J30" s="291">
        <f>SUM(J28,J26,J24,J22,J20,J18,J16,J14,J12,J10)</f>
        <v>90000</v>
      </c>
      <c r="K30" s="338"/>
      <c r="L30" s="338"/>
      <c r="M30" s="338"/>
      <c r="N30" s="336" t="s">
        <v>94</v>
      </c>
      <c r="O30" s="247"/>
      <c r="P30" s="339">
        <f>SUM(P28,P26,P24,P22,P20,P18,P16,P14,P12,P10)</f>
        <v>222000</v>
      </c>
      <c r="Q30" s="340"/>
      <c r="R30" s="340"/>
      <c r="S30" s="340"/>
      <c r="T30" s="336" t="s">
        <v>94</v>
      </c>
      <c r="U30" s="247"/>
      <c r="V30" s="339">
        <f>SUM(V28,V26,V24,V22,V20,V18,V16,V14,V12,V10)</f>
        <v>140000</v>
      </c>
      <c r="W30" s="340"/>
      <c r="X30" s="340"/>
      <c r="Y30" s="340"/>
      <c r="Z30" s="336" t="s">
        <v>94</v>
      </c>
      <c r="AA30" s="247"/>
      <c r="AB30" s="339">
        <f>SUM(AB28,AB26,AB24,AB22,AB20,AB18,AB16,AB14,AB12,AB10)</f>
        <v>0</v>
      </c>
      <c r="AC30" s="340"/>
      <c r="AD30" s="340"/>
      <c r="AE30" s="341"/>
      <c r="AF30" s="52"/>
    </row>
    <row r="31" spans="1:32" ht="18.75" customHeight="1" thickBot="1">
      <c r="A31" s="324"/>
      <c r="B31" s="326"/>
      <c r="C31" s="328"/>
      <c r="D31" s="329"/>
      <c r="E31" s="331"/>
      <c r="F31" s="334"/>
      <c r="G31" s="335"/>
      <c r="H31" s="342" t="s">
        <v>95</v>
      </c>
      <c r="I31" s="343"/>
      <c r="J31" s="344">
        <f>IF(H$6=0," ",SUM(J30))</f>
        <v>90000</v>
      </c>
      <c r="K31" s="345"/>
      <c r="L31" s="345"/>
      <c r="M31" s="345"/>
      <c r="N31" s="342" t="s">
        <v>95</v>
      </c>
      <c r="O31" s="346"/>
      <c r="P31" s="312">
        <f>IF(N$6=0," ",SUM(P30,J31))</f>
        <v>312000</v>
      </c>
      <c r="Q31" s="313"/>
      <c r="R31" s="313"/>
      <c r="S31" s="313"/>
      <c r="T31" s="342" t="s">
        <v>95</v>
      </c>
      <c r="U31" s="346"/>
      <c r="V31" s="312">
        <f>IF(T$6=0," ",SUM(V30,P31))</f>
        <v>452000</v>
      </c>
      <c r="W31" s="313"/>
      <c r="X31" s="313"/>
      <c r="Y31" s="313"/>
      <c r="Z31" s="342" t="s">
        <v>95</v>
      </c>
      <c r="AA31" s="346"/>
      <c r="AB31" s="312" t="str">
        <f>IF(Z$6=0," ",SUM(AB30,V31))</f>
        <v> </v>
      </c>
      <c r="AC31" s="313"/>
      <c r="AD31" s="313"/>
      <c r="AE31" s="313"/>
      <c r="AF31" s="52"/>
    </row>
    <row r="32" spans="1:32" ht="26.25" customHeight="1" thickBot="1">
      <c r="A32" s="65"/>
      <c r="B32" s="66"/>
      <c r="C32" s="52"/>
      <c r="D32" s="67"/>
      <c r="E32" s="52"/>
      <c r="F32" s="52"/>
      <c r="G32" s="52"/>
      <c r="H32" s="350" t="s">
        <v>96</v>
      </c>
      <c r="I32" s="347"/>
      <c r="J32" s="351">
        <f>IF(H$6=0," ",SUM(F30-J31))</f>
        <v>1410000</v>
      </c>
      <c r="K32" s="352"/>
      <c r="L32" s="352"/>
      <c r="M32" s="352"/>
      <c r="N32" s="328" t="s">
        <v>96</v>
      </c>
      <c r="O32" s="353"/>
      <c r="P32" s="348">
        <f>IF(N$6=0," ",SUM(F30-P31))</f>
        <v>1188000</v>
      </c>
      <c r="Q32" s="349"/>
      <c r="R32" s="349"/>
      <c r="S32" s="349"/>
      <c r="T32" s="328" t="s">
        <v>96</v>
      </c>
      <c r="U32" s="353"/>
      <c r="V32" s="348">
        <f>IF(T$6=0," ",SUM(F30-V31))</f>
        <v>1048000</v>
      </c>
      <c r="W32" s="349"/>
      <c r="X32" s="349"/>
      <c r="Y32" s="349"/>
      <c r="Z32" s="328" t="s">
        <v>96</v>
      </c>
      <c r="AA32" s="347"/>
      <c r="AB32" s="348" t="str">
        <f>IF(Z$6=0," ",SUM(F30-AB31))</f>
        <v> </v>
      </c>
      <c r="AC32" s="349"/>
      <c r="AD32" s="349"/>
      <c r="AE32" s="349"/>
      <c r="AF32" s="52"/>
    </row>
    <row r="33" spans="1:7" ht="19.5" customHeight="1">
      <c r="A33" s="65"/>
      <c r="B33" s="52"/>
      <c r="C33" s="52"/>
      <c r="D33" s="67"/>
      <c r="E33" s="52"/>
      <c r="F33" s="52"/>
      <c r="G33" s="52"/>
    </row>
    <row r="34" ht="19.5" customHeight="1">
      <c r="D34" s="68"/>
    </row>
  </sheetData>
  <sheetProtection/>
  <protectedRanges>
    <protectedRange sqref="T10:U10 Z10:AA10 T12:U12 Z12:AA12 T14:U14 Z14:AA14 T16:U16 Z16:AA16 T18:U18 Z18:AA18 T20:U20 Z20:AA20 T22:U22 Z22:AA22 T24:U24 Z24:AA24 T26:U26 Z26:AA26 T28:U28 Z28:AA28" name="範囲3"/>
  </protectedRanges>
  <mergeCells count="296">
    <mergeCell ref="Z32:AA32"/>
    <mergeCell ref="AB32:AE32"/>
    <mergeCell ref="H32:I32"/>
    <mergeCell ref="J32:M32"/>
    <mergeCell ref="N32:O32"/>
    <mergeCell ref="P32:S32"/>
    <mergeCell ref="T32:U32"/>
    <mergeCell ref="V32:Y32"/>
    <mergeCell ref="Z30:AA30"/>
    <mergeCell ref="AB30:AE30"/>
    <mergeCell ref="H31:I31"/>
    <mergeCell ref="J31:M31"/>
    <mergeCell ref="N31:O31"/>
    <mergeCell ref="P31:S31"/>
    <mergeCell ref="T31:U31"/>
    <mergeCell ref="V31:Y31"/>
    <mergeCell ref="Z31:AA31"/>
    <mergeCell ref="AB31:AE31"/>
    <mergeCell ref="H30:I30"/>
    <mergeCell ref="J30:M30"/>
    <mergeCell ref="N30:O30"/>
    <mergeCell ref="P30:S30"/>
    <mergeCell ref="T30:U30"/>
    <mergeCell ref="V30:Y30"/>
    <mergeCell ref="A30:A31"/>
    <mergeCell ref="B30:B31"/>
    <mergeCell ref="C30:C31"/>
    <mergeCell ref="D30:D31"/>
    <mergeCell ref="E30:E31"/>
    <mergeCell ref="F30:G31"/>
    <mergeCell ref="Z28:AA28"/>
    <mergeCell ref="AB28:AE28"/>
    <mergeCell ref="H29:I29"/>
    <mergeCell ref="J29:M29"/>
    <mergeCell ref="N29:O29"/>
    <mergeCell ref="P29:S29"/>
    <mergeCell ref="T29:U29"/>
    <mergeCell ref="V29:Y29"/>
    <mergeCell ref="Z29:AA29"/>
    <mergeCell ref="AB29:AE29"/>
    <mergeCell ref="H28:I28"/>
    <mergeCell ref="J28:M28"/>
    <mergeCell ref="N28:O28"/>
    <mergeCell ref="P28:S28"/>
    <mergeCell ref="T28:U28"/>
    <mergeCell ref="V28:Y28"/>
    <mergeCell ref="A28:A29"/>
    <mergeCell ref="B28:B29"/>
    <mergeCell ref="C28:C29"/>
    <mergeCell ref="D28:D29"/>
    <mergeCell ref="E28:E29"/>
    <mergeCell ref="F28:G29"/>
    <mergeCell ref="Z26:AA26"/>
    <mergeCell ref="AB26:AE26"/>
    <mergeCell ref="H27:I27"/>
    <mergeCell ref="J27:M27"/>
    <mergeCell ref="N27:O27"/>
    <mergeCell ref="P27:S27"/>
    <mergeCell ref="T27:U27"/>
    <mergeCell ref="V27:Y27"/>
    <mergeCell ref="Z27:AA27"/>
    <mergeCell ref="AB27:AE27"/>
    <mergeCell ref="H26:I26"/>
    <mergeCell ref="J26:M26"/>
    <mergeCell ref="N26:O26"/>
    <mergeCell ref="P26:S26"/>
    <mergeCell ref="T26:U26"/>
    <mergeCell ref="V26:Y26"/>
    <mergeCell ref="A26:A27"/>
    <mergeCell ref="B26:B27"/>
    <mergeCell ref="C26:C27"/>
    <mergeCell ref="D26:D27"/>
    <mergeCell ref="E26:E27"/>
    <mergeCell ref="F26:G27"/>
    <mergeCell ref="Z24:AA24"/>
    <mergeCell ref="AB24:AE24"/>
    <mergeCell ref="H25:I25"/>
    <mergeCell ref="J25:M25"/>
    <mergeCell ref="N25:O25"/>
    <mergeCell ref="P25:S25"/>
    <mergeCell ref="T25:U25"/>
    <mergeCell ref="V25:Y25"/>
    <mergeCell ref="Z25:AA25"/>
    <mergeCell ref="AB25:AE25"/>
    <mergeCell ref="H24:I24"/>
    <mergeCell ref="J24:M24"/>
    <mergeCell ref="N24:O24"/>
    <mergeCell ref="P24:S24"/>
    <mergeCell ref="T24:U24"/>
    <mergeCell ref="V24:Y24"/>
    <mergeCell ref="A24:A25"/>
    <mergeCell ref="B24:B25"/>
    <mergeCell ref="C24:C25"/>
    <mergeCell ref="D24:D25"/>
    <mergeCell ref="E24:E25"/>
    <mergeCell ref="F24:G25"/>
    <mergeCell ref="Z22:AA22"/>
    <mergeCell ref="AB22:AE22"/>
    <mergeCell ref="H23:I23"/>
    <mergeCell ref="J23:M23"/>
    <mergeCell ref="N23:O23"/>
    <mergeCell ref="P23:S23"/>
    <mergeCell ref="T23:U23"/>
    <mergeCell ref="V23:Y23"/>
    <mergeCell ref="Z23:AA23"/>
    <mergeCell ref="AB23:AE23"/>
    <mergeCell ref="H22:I22"/>
    <mergeCell ref="J22:M22"/>
    <mergeCell ref="N22:O22"/>
    <mergeCell ref="P22:S22"/>
    <mergeCell ref="T22:U22"/>
    <mergeCell ref="V22:Y22"/>
    <mergeCell ref="A22:A23"/>
    <mergeCell ref="B22:B23"/>
    <mergeCell ref="C22:C23"/>
    <mergeCell ref="D22:D23"/>
    <mergeCell ref="E22:E23"/>
    <mergeCell ref="F22:G23"/>
    <mergeCell ref="Z20:AA20"/>
    <mergeCell ref="AB20:AE20"/>
    <mergeCell ref="H21:I21"/>
    <mergeCell ref="J21:M21"/>
    <mergeCell ref="N21:O21"/>
    <mergeCell ref="P21:S21"/>
    <mergeCell ref="T21:U21"/>
    <mergeCell ref="V21:Y21"/>
    <mergeCell ref="Z21:AA21"/>
    <mergeCell ref="AB21:AE21"/>
    <mergeCell ref="H20:I20"/>
    <mergeCell ref="J20:M20"/>
    <mergeCell ref="N20:O20"/>
    <mergeCell ref="P20:S20"/>
    <mergeCell ref="T20:U20"/>
    <mergeCell ref="V20:Y20"/>
    <mergeCell ref="A20:A21"/>
    <mergeCell ref="B20:B21"/>
    <mergeCell ref="C20:C21"/>
    <mergeCell ref="D20:D21"/>
    <mergeCell ref="E20:E21"/>
    <mergeCell ref="F20:G21"/>
    <mergeCell ref="Z18:AA18"/>
    <mergeCell ref="AB18:AE18"/>
    <mergeCell ref="H19:I19"/>
    <mergeCell ref="J19:M19"/>
    <mergeCell ref="N19:O19"/>
    <mergeCell ref="P19:S19"/>
    <mergeCell ref="T19:U19"/>
    <mergeCell ref="V19:Y19"/>
    <mergeCell ref="Z19:AA19"/>
    <mergeCell ref="AB19:AE19"/>
    <mergeCell ref="H18:I18"/>
    <mergeCell ref="J18:M18"/>
    <mergeCell ref="N18:O18"/>
    <mergeCell ref="P18:S18"/>
    <mergeCell ref="T18:U18"/>
    <mergeCell ref="V18:Y18"/>
    <mergeCell ref="A18:A19"/>
    <mergeCell ref="B18:B19"/>
    <mergeCell ref="C18:C19"/>
    <mergeCell ref="D18:D19"/>
    <mergeCell ref="E18:E19"/>
    <mergeCell ref="F18:G19"/>
    <mergeCell ref="Z16:AA16"/>
    <mergeCell ref="AB16:AE16"/>
    <mergeCell ref="H17:I17"/>
    <mergeCell ref="J17:M17"/>
    <mergeCell ref="N17:O17"/>
    <mergeCell ref="P17:S17"/>
    <mergeCell ref="T17:U17"/>
    <mergeCell ref="V17:Y17"/>
    <mergeCell ref="Z17:AA17"/>
    <mergeCell ref="AB17:AE17"/>
    <mergeCell ref="H16:I16"/>
    <mergeCell ref="J16:M16"/>
    <mergeCell ref="N16:O16"/>
    <mergeCell ref="P16:S16"/>
    <mergeCell ref="T16:U16"/>
    <mergeCell ref="V16:Y16"/>
    <mergeCell ref="A16:A17"/>
    <mergeCell ref="B16:B17"/>
    <mergeCell ref="C16:C17"/>
    <mergeCell ref="D16:D17"/>
    <mergeCell ref="E16:E17"/>
    <mergeCell ref="F16:G17"/>
    <mergeCell ref="Z14:AA14"/>
    <mergeCell ref="AB14:AE14"/>
    <mergeCell ref="H15:I15"/>
    <mergeCell ref="J15:M15"/>
    <mergeCell ref="N15:O15"/>
    <mergeCell ref="P15:S15"/>
    <mergeCell ref="T15:U15"/>
    <mergeCell ref="V15:Y15"/>
    <mergeCell ref="Z15:AA15"/>
    <mergeCell ref="AB15:AE15"/>
    <mergeCell ref="H14:I14"/>
    <mergeCell ref="J14:M14"/>
    <mergeCell ref="N14:O14"/>
    <mergeCell ref="P14:S14"/>
    <mergeCell ref="T14:U14"/>
    <mergeCell ref="V14:Y14"/>
    <mergeCell ref="A14:A15"/>
    <mergeCell ref="B14:B15"/>
    <mergeCell ref="C14:C15"/>
    <mergeCell ref="D14:D15"/>
    <mergeCell ref="E14:E15"/>
    <mergeCell ref="F14:G15"/>
    <mergeCell ref="Z12:AA12"/>
    <mergeCell ref="AB12:AE12"/>
    <mergeCell ref="H13:I13"/>
    <mergeCell ref="J13:M13"/>
    <mergeCell ref="N13:O13"/>
    <mergeCell ref="P13:S13"/>
    <mergeCell ref="T13:U13"/>
    <mergeCell ref="V13:Y13"/>
    <mergeCell ref="Z13:AA13"/>
    <mergeCell ref="AB13:AE13"/>
    <mergeCell ref="H12:I12"/>
    <mergeCell ref="J12:M12"/>
    <mergeCell ref="N12:O12"/>
    <mergeCell ref="P12:S12"/>
    <mergeCell ref="T12:U12"/>
    <mergeCell ref="V12:Y12"/>
    <mergeCell ref="A12:A13"/>
    <mergeCell ref="B12:B13"/>
    <mergeCell ref="C12:C13"/>
    <mergeCell ref="D12:D13"/>
    <mergeCell ref="E12:E13"/>
    <mergeCell ref="F12:G13"/>
    <mergeCell ref="Z10:AA10"/>
    <mergeCell ref="AB10:AE10"/>
    <mergeCell ref="H11:I11"/>
    <mergeCell ref="J11:M11"/>
    <mergeCell ref="N11:O11"/>
    <mergeCell ref="P11:S11"/>
    <mergeCell ref="T11:U11"/>
    <mergeCell ref="V11:Y11"/>
    <mergeCell ref="Z11:AA11"/>
    <mergeCell ref="AB11:AE11"/>
    <mergeCell ref="H10:I10"/>
    <mergeCell ref="J10:M10"/>
    <mergeCell ref="N10:O10"/>
    <mergeCell ref="P10:S10"/>
    <mergeCell ref="T10:U10"/>
    <mergeCell ref="V10:Y10"/>
    <mergeCell ref="A10:A11"/>
    <mergeCell ref="B10:B11"/>
    <mergeCell ref="C10:C11"/>
    <mergeCell ref="D10:D11"/>
    <mergeCell ref="E10:E11"/>
    <mergeCell ref="F10:G11"/>
    <mergeCell ref="T8:Y8"/>
    <mergeCell ref="Z8:AE8"/>
    <mergeCell ref="H9:M9"/>
    <mergeCell ref="N9:S9"/>
    <mergeCell ref="T9:Y9"/>
    <mergeCell ref="Z9:AE9"/>
    <mergeCell ref="V7:Y7"/>
    <mergeCell ref="Z7:AA7"/>
    <mergeCell ref="AB7:AE7"/>
    <mergeCell ref="A8:B9"/>
    <mergeCell ref="C8:C9"/>
    <mergeCell ref="D8:D9"/>
    <mergeCell ref="E8:E9"/>
    <mergeCell ref="F8:G9"/>
    <mergeCell ref="H8:M8"/>
    <mergeCell ref="N8:S8"/>
    <mergeCell ref="A6:G7"/>
    <mergeCell ref="H6:J6"/>
    <mergeCell ref="N6:P6"/>
    <mergeCell ref="T6:V6"/>
    <mergeCell ref="Z6:AB6"/>
    <mergeCell ref="H7:I7"/>
    <mergeCell ref="J7:M7"/>
    <mergeCell ref="N7:O7"/>
    <mergeCell ref="P7:S7"/>
    <mergeCell ref="T7:U7"/>
    <mergeCell ref="Z3:AB3"/>
    <mergeCell ref="AC3:AE3"/>
    <mergeCell ref="H4:J5"/>
    <mergeCell ref="K4:M5"/>
    <mergeCell ref="N4:P5"/>
    <mergeCell ref="Q4:S5"/>
    <mergeCell ref="T4:V5"/>
    <mergeCell ref="W4:Y5"/>
    <mergeCell ref="Z4:AB5"/>
    <mergeCell ref="AC4:AE5"/>
    <mergeCell ref="T1:W1"/>
    <mergeCell ref="X1:AE1"/>
    <mergeCell ref="A3:E4"/>
    <mergeCell ref="G3:G5"/>
    <mergeCell ref="H3:J3"/>
    <mergeCell ref="K3:M3"/>
    <mergeCell ref="N3:P3"/>
    <mergeCell ref="Q3:S3"/>
    <mergeCell ref="T3:V3"/>
    <mergeCell ref="W3:Y3"/>
  </mergeCells>
  <printOptions horizontalCentered="1"/>
  <pageMargins left="0.11811023622047245" right="0.11811023622047245" top="0.5118110236220472" bottom="0" header="0.31496062992125984" footer="0.2362204724409449"/>
  <pageSetup horizontalDpi="600" verticalDpi="600" orientation="landscape" paperSize="9" r:id="rId4"/>
  <headerFooter alignWithMargins="0">
    <oddHeader>&amp;C&amp;"ＭＳ Ｐゴシック,太字"&amp;12内　訳　明　細　書　兼　検　収　調　書&amp;R　&amp;U　　　　　　　　　　　　　　
　　　　　　　　　　　&amp;U　　　　　　　　　</oddHeader>
    <oddFooter>&amp;L&amp;U№&amp;P/&amp;Nページ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3"/>
  <sheetViews>
    <sheetView showZeros="0" view="pageBreakPreview" zoomScaleNormal="50" zoomScaleSheetLayoutView="100" zoomScalePageLayoutView="0" workbookViewId="0" topLeftCell="A1">
      <selection activeCell="S1" sqref="S1"/>
    </sheetView>
  </sheetViews>
  <sheetFormatPr defaultColWidth="3.75390625" defaultRowHeight="25.5" customHeight="1"/>
  <cols>
    <col min="1" max="1" width="2.875" style="1" customWidth="1"/>
    <col min="2" max="3" width="3.75390625" style="1" customWidth="1"/>
    <col min="4" max="4" width="4.625" style="1" customWidth="1"/>
    <col min="5" max="5" width="3.75390625" style="1" customWidth="1"/>
    <col min="6" max="6" width="6.25390625" style="1" customWidth="1"/>
    <col min="7" max="7" width="5.75390625" style="1" customWidth="1"/>
    <col min="8" max="38" width="3.625" style="1" customWidth="1"/>
    <col min="39" max="39" width="7.00390625" style="1" customWidth="1"/>
    <col min="40" max="16384" width="3.75390625" style="1" customWidth="1"/>
  </cols>
  <sheetData>
    <row r="1" spans="2:39" ht="27.75" customHeight="1" thickBot="1">
      <c r="B1" s="79"/>
      <c r="C1" s="79"/>
      <c r="D1" s="76"/>
      <c r="E1" s="77"/>
      <c r="F1" s="76"/>
      <c r="G1" s="77"/>
      <c r="H1" s="77"/>
      <c r="I1" s="77"/>
      <c r="J1" s="77"/>
      <c r="K1" s="78"/>
      <c r="L1" s="43"/>
      <c r="M1" s="84"/>
      <c r="N1" s="84"/>
      <c r="O1" s="375">
        <v>2023</v>
      </c>
      <c r="P1" s="375"/>
      <c r="Q1" s="375"/>
      <c r="R1" s="85" t="s">
        <v>27</v>
      </c>
      <c r="S1" s="99">
        <v>9</v>
      </c>
      <c r="T1" s="370" t="s">
        <v>104</v>
      </c>
      <c r="U1" s="370"/>
      <c r="V1" s="370"/>
      <c r="W1" s="370"/>
      <c r="X1" s="86"/>
      <c r="Y1" s="84"/>
      <c r="Z1" s="43"/>
      <c r="AA1" s="43"/>
      <c r="AB1" s="43"/>
      <c r="AC1" s="43"/>
      <c r="AD1" s="43"/>
      <c r="AE1" s="43"/>
      <c r="AF1" s="371" t="s">
        <v>1</v>
      </c>
      <c r="AG1" s="371"/>
      <c r="AH1" s="371"/>
      <c r="AI1" s="372" t="str">
        <f>'記入例(鑑部)'!AI7:AV7</f>
        <v>●×株式会社</v>
      </c>
      <c r="AJ1" s="372"/>
      <c r="AK1" s="372"/>
      <c r="AL1" s="372"/>
      <c r="AM1" s="372"/>
    </row>
    <row r="2" ht="9" customHeight="1">
      <c r="A2" s="75"/>
    </row>
    <row r="3" spans="1:42" ht="25.5" customHeight="1">
      <c r="A3" s="367" t="s">
        <v>103</v>
      </c>
      <c r="B3" s="373"/>
      <c r="C3" s="373"/>
      <c r="D3" s="373"/>
      <c r="E3" s="373"/>
      <c r="F3" s="374"/>
      <c r="G3" s="31" t="s">
        <v>46</v>
      </c>
      <c r="H3" s="87">
        <v>1</v>
      </c>
      <c r="I3" s="88">
        <v>2</v>
      </c>
      <c r="J3" s="88">
        <v>3</v>
      </c>
      <c r="K3" s="88">
        <v>4</v>
      </c>
      <c r="L3" s="88">
        <v>5</v>
      </c>
      <c r="M3" s="88">
        <v>6</v>
      </c>
      <c r="N3" s="88">
        <v>7</v>
      </c>
      <c r="O3" s="88">
        <v>8</v>
      </c>
      <c r="P3" s="71">
        <v>9</v>
      </c>
      <c r="Q3" s="88">
        <v>10</v>
      </c>
      <c r="R3" s="96">
        <v>11</v>
      </c>
      <c r="S3" s="96">
        <v>12</v>
      </c>
      <c r="T3" s="71">
        <v>13</v>
      </c>
      <c r="U3" s="88">
        <v>14</v>
      </c>
      <c r="V3" s="71">
        <v>15</v>
      </c>
      <c r="W3" s="88">
        <v>16</v>
      </c>
      <c r="X3" s="71">
        <v>17</v>
      </c>
      <c r="Y3" s="88">
        <v>18</v>
      </c>
      <c r="Z3" s="71">
        <v>19</v>
      </c>
      <c r="AA3" s="88">
        <v>20</v>
      </c>
      <c r="AB3" s="71">
        <v>21</v>
      </c>
      <c r="AC3" s="88">
        <v>22</v>
      </c>
      <c r="AD3" s="71">
        <v>23</v>
      </c>
      <c r="AE3" s="88">
        <v>24</v>
      </c>
      <c r="AF3" s="71">
        <v>25</v>
      </c>
      <c r="AG3" s="88">
        <v>26</v>
      </c>
      <c r="AH3" s="71">
        <v>27</v>
      </c>
      <c r="AI3" s="88">
        <v>28</v>
      </c>
      <c r="AJ3" s="71">
        <v>29</v>
      </c>
      <c r="AK3" s="88">
        <v>30</v>
      </c>
      <c r="AL3" s="95">
        <v>31</v>
      </c>
      <c r="AM3" s="31" t="s">
        <v>10</v>
      </c>
      <c r="AO3" s="37" t="s">
        <v>35</v>
      </c>
      <c r="AP3" s="48"/>
    </row>
    <row r="4" spans="1:42" ht="19.5" customHeight="1">
      <c r="A4" s="362">
        <v>1</v>
      </c>
      <c r="B4" s="363" t="s">
        <v>105</v>
      </c>
      <c r="C4" s="363"/>
      <c r="D4" s="363"/>
      <c r="E4" s="363"/>
      <c r="F4" s="364"/>
      <c r="G4" s="82" t="s">
        <v>44</v>
      </c>
      <c r="H4" s="90">
        <v>1</v>
      </c>
      <c r="I4" s="92"/>
      <c r="J4" s="92">
        <v>1</v>
      </c>
      <c r="K4" s="92"/>
      <c r="L4" s="92"/>
      <c r="M4" s="92"/>
      <c r="N4" s="92"/>
      <c r="O4" s="92">
        <v>1</v>
      </c>
      <c r="P4" s="94"/>
      <c r="Q4" s="92">
        <v>1</v>
      </c>
      <c r="R4" s="97">
        <v>1</v>
      </c>
      <c r="S4" s="97">
        <v>1</v>
      </c>
      <c r="T4" s="94">
        <v>1</v>
      </c>
      <c r="U4" s="92">
        <v>1</v>
      </c>
      <c r="V4" s="94">
        <v>1</v>
      </c>
      <c r="W4" s="92"/>
      <c r="X4" s="94"/>
      <c r="Y4" s="92"/>
      <c r="Z4" s="94"/>
      <c r="AA4" s="92"/>
      <c r="AB4" s="94"/>
      <c r="AC4" s="92"/>
      <c r="AD4" s="94"/>
      <c r="AE4" s="92">
        <v>1</v>
      </c>
      <c r="AF4" s="94">
        <v>1</v>
      </c>
      <c r="AG4" s="92">
        <v>1</v>
      </c>
      <c r="AH4" s="94">
        <v>1</v>
      </c>
      <c r="AI4" s="92">
        <v>1</v>
      </c>
      <c r="AJ4" s="94">
        <v>1</v>
      </c>
      <c r="AK4" s="92"/>
      <c r="AL4" s="89"/>
      <c r="AM4" s="100">
        <f>SUM(H4:AL4)</f>
        <v>15</v>
      </c>
      <c r="AO4" s="53"/>
      <c r="AP4" s="48"/>
    </row>
    <row r="5" spans="1:42" ht="19.5" customHeight="1">
      <c r="A5" s="362"/>
      <c r="B5" s="365"/>
      <c r="C5" s="365"/>
      <c r="D5" s="365"/>
      <c r="E5" s="365"/>
      <c r="F5" s="366"/>
      <c r="G5" s="72" t="s">
        <v>45</v>
      </c>
      <c r="H5" s="91"/>
      <c r="I5" s="93"/>
      <c r="J5" s="93"/>
      <c r="K5" s="93"/>
      <c r="L5" s="93"/>
      <c r="M5" s="93"/>
      <c r="N5" s="93"/>
      <c r="O5" s="93">
        <v>2</v>
      </c>
      <c r="P5" s="18"/>
      <c r="Q5" s="93">
        <v>1</v>
      </c>
      <c r="R5" s="98">
        <v>2</v>
      </c>
      <c r="S5" s="98">
        <v>1.5</v>
      </c>
      <c r="T5" s="18">
        <v>4</v>
      </c>
      <c r="U5" s="93">
        <v>1</v>
      </c>
      <c r="V5" s="18">
        <v>1</v>
      </c>
      <c r="W5" s="93"/>
      <c r="X5" s="18"/>
      <c r="Y5" s="93"/>
      <c r="Z5" s="18"/>
      <c r="AA5" s="93"/>
      <c r="AB5" s="18"/>
      <c r="AC5" s="93"/>
      <c r="AD5" s="18"/>
      <c r="AE5" s="93"/>
      <c r="AF5" s="18"/>
      <c r="AG5" s="93"/>
      <c r="AH5" s="18"/>
      <c r="AI5" s="93"/>
      <c r="AJ5" s="18"/>
      <c r="AK5" s="93"/>
      <c r="AL5" s="81"/>
      <c r="AM5" s="101">
        <f>SUM(H5:AL5)</f>
        <v>12.5</v>
      </c>
      <c r="AO5" s="53"/>
      <c r="AP5" s="48"/>
    </row>
    <row r="6" spans="1:42" ht="19.5" customHeight="1">
      <c r="A6" s="362">
        <v>2</v>
      </c>
      <c r="B6" s="363" t="s">
        <v>106</v>
      </c>
      <c r="C6" s="363"/>
      <c r="D6" s="363"/>
      <c r="E6" s="363"/>
      <c r="F6" s="364"/>
      <c r="G6" s="82" t="s">
        <v>44</v>
      </c>
      <c r="H6" s="90"/>
      <c r="I6" s="92"/>
      <c r="J6" s="92"/>
      <c r="K6" s="92">
        <v>1</v>
      </c>
      <c r="L6" s="92">
        <v>1</v>
      </c>
      <c r="M6" s="92">
        <v>1</v>
      </c>
      <c r="N6" s="92">
        <v>1</v>
      </c>
      <c r="O6" s="92"/>
      <c r="P6" s="94"/>
      <c r="Q6" s="92"/>
      <c r="R6" s="97"/>
      <c r="S6" s="97"/>
      <c r="T6" s="94"/>
      <c r="U6" s="92"/>
      <c r="V6" s="94"/>
      <c r="W6" s="92"/>
      <c r="X6" s="94"/>
      <c r="Y6" s="92"/>
      <c r="Z6" s="94"/>
      <c r="AA6" s="92"/>
      <c r="AB6" s="94"/>
      <c r="AC6" s="92"/>
      <c r="AD6" s="94"/>
      <c r="AE6" s="92"/>
      <c r="AF6" s="94"/>
      <c r="AG6" s="92"/>
      <c r="AH6" s="94"/>
      <c r="AI6" s="92"/>
      <c r="AJ6" s="94"/>
      <c r="AK6" s="92"/>
      <c r="AL6" s="89"/>
      <c r="AM6" s="100">
        <f aca="true" t="shared" si="0" ref="AM6:AM31">SUM(H6:AL6)</f>
        <v>4</v>
      </c>
      <c r="AO6" s="53" t="s">
        <v>74</v>
      </c>
      <c r="AP6" s="62"/>
    </row>
    <row r="7" spans="1:42" ht="19.5" customHeight="1">
      <c r="A7" s="362"/>
      <c r="B7" s="365"/>
      <c r="C7" s="365"/>
      <c r="D7" s="365"/>
      <c r="E7" s="365"/>
      <c r="F7" s="366"/>
      <c r="G7" s="72" t="s">
        <v>45</v>
      </c>
      <c r="H7" s="91"/>
      <c r="I7" s="93"/>
      <c r="J7" s="93"/>
      <c r="K7" s="93"/>
      <c r="L7" s="93"/>
      <c r="M7" s="93"/>
      <c r="N7" s="93"/>
      <c r="O7" s="93"/>
      <c r="P7" s="18"/>
      <c r="Q7" s="93"/>
      <c r="R7" s="98"/>
      <c r="S7" s="98"/>
      <c r="T7" s="18"/>
      <c r="U7" s="93"/>
      <c r="V7" s="18"/>
      <c r="W7" s="93"/>
      <c r="X7" s="18"/>
      <c r="Y7" s="93"/>
      <c r="Z7" s="18"/>
      <c r="AA7" s="93"/>
      <c r="AB7" s="18"/>
      <c r="AC7" s="93"/>
      <c r="AD7" s="18"/>
      <c r="AE7" s="93"/>
      <c r="AF7" s="18"/>
      <c r="AG7" s="93"/>
      <c r="AH7" s="18"/>
      <c r="AI7" s="93"/>
      <c r="AJ7" s="18"/>
      <c r="AK7" s="93"/>
      <c r="AL7" s="81"/>
      <c r="AM7" s="101">
        <f t="shared" si="0"/>
        <v>0</v>
      </c>
      <c r="AO7" s="63" t="s">
        <v>110</v>
      </c>
      <c r="AP7" s="62"/>
    </row>
    <row r="8" spans="1:42" ht="19.5" customHeight="1">
      <c r="A8" s="362">
        <v>3</v>
      </c>
      <c r="B8" s="363" t="s">
        <v>107</v>
      </c>
      <c r="C8" s="363"/>
      <c r="D8" s="363"/>
      <c r="E8" s="363"/>
      <c r="F8" s="364"/>
      <c r="G8" s="82" t="s">
        <v>44</v>
      </c>
      <c r="H8" s="90"/>
      <c r="I8" s="92"/>
      <c r="J8" s="92"/>
      <c r="K8" s="92"/>
      <c r="L8" s="92"/>
      <c r="M8" s="92"/>
      <c r="N8" s="92"/>
      <c r="O8" s="92"/>
      <c r="P8" s="94"/>
      <c r="Q8" s="92"/>
      <c r="R8" s="97"/>
      <c r="S8" s="97"/>
      <c r="T8" s="94"/>
      <c r="U8" s="92"/>
      <c r="V8" s="94"/>
      <c r="W8" s="92"/>
      <c r="X8" s="94">
        <v>1</v>
      </c>
      <c r="Y8" s="92">
        <v>1</v>
      </c>
      <c r="Z8" s="94">
        <v>1</v>
      </c>
      <c r="AA8" s="92">
        <v>1</v>
      </c>
      <c r="AB8" s="94">
        <v>1</v>
      </c>
      <c r="AC8" s="92">
        <v>1</v>
      </c>
      <c r="AD8" s="94"/>
      <c r="AE8" s="92"/>
      <c r="AF8" s="94"/>
      <c r="AG8" s="92"/>
      <c r="AH8" s="94"/>
      <c r="AI8" s="92"/>
      <c r="AJ8" s="94"/>
      <c r="AK8" s="92"/>
      <c r="AL8" s="89"/>
      <c r="AM8" s="100">
        <f t="shared" si="0"/>
        <v>6</v>
      </c>
      <c r="AO8" s="64"/>
      <c r="AP8" s="62"/>
    </row>
    <row r="9" spans="1:42" ht="19.5" customHeight="1">
      <c r="A9" s="362"/>
      <c r="B9" s="365"/>
      <c r="C9" s="365"/>
      <c r="D9" s="365"/>
      <c r="E9" s="365"/>
      <c r="F9" s="366"/>
      <c r="G9" s="72" t="s">
        <v>45</v>
      </c>
      <c r="H9" s="91"/>
      <c r="I9" s="93"/>
      <c r="J9" s="93"/>
      <c r="K9" s="93"/>
      <c r="L9" s="93"/>
      <c r="M9" s="93"/>
      <c r="N9" s="93"/>
      <c r="O9" s="93"/>
      <c r="P9" s="18"/>
      <c r="Q9" s="93"/>
      <c r="R9" s="98"/>
      <c r="S9" s="98"/>
      <c r="T9" s="18"/>
      <c r="U9" s="93"/>
      <c r="V9" s="18"/>
      <c r="W9" s="93"/>
      <c r="X9" s="18"/>
      <c r="Y9" s="93"/>
      <c r="Z9" s="18"/>
      <c r="AA9" s="93"/>
      <c r="AB9" s="18"/>
      <c r="AC9" s="93"/>
      <c r="AD9" s="18"/>
      <c r="AE9" s="93"/>
      <c r="AF9" s="18"/>
      <c r="AG9" s="93"/>
      <c r="AH9" s="18"/>
      <c r="AI9" s="93"/>
      <c r="AJ9" s="18"/>
      <c r="AK9" s="93"/>
      <c r="AL9" s="81"/>
      <c r="AM9" s="101">
        <f t="shared" si="0"/>
        <v>0</v>
      </c>
      <c r="AO9" s="64" t="s">
        <v>85</v>
      </c>
      <c r="AP9" s="62"/>
    </row>
    <row r="10" spans="1:42" ht="19.5" customHeight="1">
      <c r="A10" s="362">
        <v>4</v>
      </c>
      <c r="B10" s="363" t="s">
        <v>108</v>
      </c>
      <c r="C10" s="363"/>
      <c r="D10" s="363"/>
      <c r="E10" s="363"/>
      <c r="F10" s="364"/>
      <c r="G10" s="82" t="s">
        <v>44</v>
      </c>
      <c r="H10" s="90">
        <v>1</v>
      </c>
      <c r="I10" s="92"/>
      <c r="J10" s="92">
        <v>1</v>
      </c>
      <c r="K10" s="92">
        <v>1</v>
      </c>
      <c r="L10" s="92">
        <v>1</v>
      </c>
      <c r="M10" s="92">
        <v>1</v>
      </c>
      <c r="N10" s="92">
        <v>1</v>
      </c>
      <c r="O10" s="92">
        <v>1</v>
      </c>
      <c r="P10" s="94"/>
      <c r="Q10" s="92">
        <v>1</v>
      </c>
      <c r="R10" s="97">
        <v>0.5</v>
      </c>
      <c r="S10" s="97">
        <v>1</v>
      </c>
      <c r="T10" s="94">
        <v>1</v>
      </c>
      <c r="U10" s="92">
        <v>1</v>
      </c>
      <c r="V10" s="94">
        <v>1</v>
      </c>
      <c r="W10" s="92"/>
      <c r="X10" s="94">
        <v>1</v>
      </c>
      <c r="Y10" s="92">
        <v>1</v>
      </c>
      <c r="Z10" s="94">
        <v>1</v>
      </c>
      <c r="AA10" s="92">
        <v>1</v>
      </c>
      <c r="AB10" s="94">
        <v>1</v>
      </c>
      <c r="AC10" s="92">
        <v>1</v>
      </c>
      <c r="AD10" s="94"/>
      <c r="AE10" s="92">
        <v>1</v>
      </c>
      <c r="AF10" s="94">
        <v>1</v>
      </c>
      <c r="AG10" s="92">
        <v>1</v>
      </c>
      <c r="AH10" s="94">
        <v>1</v>
      </c>
      <c r="AI10" s="92">
        <v>1</v>
      </c>
      <c r="AJ10" s="94"/>
      <c r="AK10" s="92"/>
      <c r="AL10" s="89"/>
      <c r="AM10" s="100">
        <f t="shared" si="0"/>
        <v>23.5</v>
      </c>
      <c r="AO10" s="38"/>
      <c r="AP10" s="48"/>
    </row>
    <row r="11" spans="1:42" ht="19.5" customHeight="1">
      <c r="A11" s="362"/>
      <c r="B11" s="365"/>
      <c r="C11" s="365"/>
      <c r="D11" s="365"/>
      <c r="E11" s="365"/>
      <c r="F11" s="366"/>
      <c r="G11" s="72" t="s">
        <v>45</v>
      </c>
      <c r="H11" s="91"/>
      <c r="I11" s="93"/>
      <c r="J11" s="93"/>
      <c r="K11" s="93"/>
      <c r="L11" s="93"/>
      <c r="M11" s="93"/>
      <c r="N11" s="93"/>
      <c r="O11" s="93"/>
      <c r="P11" s="18"/>
      <c r="Q11" s="93"/>
      <c r="R11" s="98"/>
      <c r="S11" s="98"/>
      <c r="T11" s="18"/>
      <c r="U11" s="93"/>
      <c r="V11" s="18"/>
      <c r="W11" s="93"/>
      <c r="X11" s="18"/>
      <c r="Y11" s="93"/>
      <c r="Z11" s="18"/>
      <c r="AA11" s="93"/>
      <c r="AB11" s="18"/>
      <c r="AC11" s="93"/>
      <c r="AD11" s="18"/>
      <c r="AE11" s="93"/>
      <c r="AF11" s="18"/>
      <c r="AG11" s="93"/>
      <c r="AH11" s="18"/>
      <c r="AI11" s="93"/>
      <c r="AJ11" s="18"/>
      <c r="AK11" s="93"/>
      <c r="AL11" s="81"/>
      <c r="AM11" s="101">
        <f t="shared" si="0"/>
        <v>0</v>
      </c>
      <c r="AO11" s="38" t="s">
        <v>38</v>
      </c>
      <c r="AP11" s="48"/>
    </row>
    <row r="12" spans="1:42" ht="19.5" customHeight="1">
      <c r="A12" s="362">
        <v>5</v>
      </c>
      <c r="B12" s="363" t="s">
        <v>109</v>
      </c>
      <c r="C12" s="363"/>
      <c r="D12" s="363"/>
      <c r="E12" s="363"/>
      <c r="F12" s="364"/>
      <c r="G12" s="82" t="s">
        <v>44</v>
      </c>
      <c r="H12" s="90"/>
      <c r="I12" s="92"/>
      <c r="J12" s="92"/>
      <c r="K12" s="92"/>
      <c r="L12" s="92"/>
      <c r="M12" s="92"/>
      <c r="N12" s="92"/>
      <c r="O12" s="92"/>
      <c r="P12" s="94"/>
      <c r="Q12" s="92">
        <v>1</v>
      </c>
      <c r="R12" s="97"/>
      <c r="S12" s="97"/>
      <c r="T12" s="94"/>
      <c r="U12" s="92"/>
      <c r="V12" s="94"/>
      <c r="W12" s="92"/>
      <c r="X12" s="94"/>
      <c r="Y12" s="92"/>
      <c r="Z12" s="94"/>
      <c r="AA12" s="92"/>
      <c r="AB12" s="94"/>
      <c r="AC12" s="92"/>
      <c r="AD12" s="94"/>
      <c r="AE12" s="92"/>
      <c r="AF12" s="94"/>
      <c r="AG12" s="92"/>
      <c r="AH12" s="94"/>
      <c r="AI12" s="92"/>
      <c r="AJ12" s="94">
        <v>1</v>
      </c>
      <c r="AK12" s="92">
        <v>1</v>
      </c>
      <c r="AL12" s="89"/>
      <c r="AM12" s="100">
        <f t="shared" si="0"/>
        <v>3</v>
      </c>
      <c r="AO12" s="48"/>
      <c r="AP12" s="48"/>
    </row>
    <row r="13" spans="1:42" ht="19.5" customHeight="1">
      <c r="A13" s="362"/>
      <c r="B13" s="368"/>
      <c r="C13" s="368"/>
      <c r="D13" s="368"/>
      <c r="E13" s="368"/>
      <c r="F13" s="369"/>
      <c r="G13" s="72" t="s">
        <v>45</v>
      </c>
      <c r="H13" s="91"/>
      <c r="I13" s="93"/>
      <c r="J13" s="93"/>
      <c r="K13" s="93"/>
      <c r="L13" s="93"/>
      <c r="M13" s="93"/>
      <c r="N13" s="93"/>
      <c r="O13" s="93"/>
      <c r="P13" s="18"/>
      <c r="Q13" s="93"/>
      <c r="R13" s="98"/>
      <c r="S13" s="98"/>
      <c r="T13" s="18"/>
      <c r="U13" s="93"/>
      <c r="V13" s="18"/>
      <c r="W13" s="93"/>
      <c r="X13" s="18"/>
      <c r="Y13" s="93"/>
      <c r="Z13" s="18"/>
      <c r="AA13" s="93"/>
      <c r="AB13" s="18"/>
      <c r="AC13" s="93"/>
      <c r="AD13" s="18"/>
      <c r="AE13" s="93"/>
      <c r="AF13" s="18"/>
      <c r="AG13" s="93"/>
      <c r="AH13" s="18"/>
      <c r="AI13" s="93"/>
      <c r="AJ13" s="18"/>
      <c r="AK13" s="93"/>
      <c r="AL13" s="81"/>
      <c r="AM13" s="101">
        <f t="shared" si="0"/>
        <v>0</v>
      </c>
      <c r="AO13" s="38" t="s">
        <v>39</v>
      </c>
      <c r="AP13" s="48"/>
    </row>
    <row r="14" spans="1:42" ht="19.5" customHeight="1">
      <c r="A14" s="362">
        <v>6</v>
      </c>
      <c r="B14" s="363"/>
      <c r="C14" s="363"/>
      <c r="D14" s="363"/>
      <c r="E14" s="363"/>
      <c r="F14" s="364"/>
      <c r="G14" s="82" t="s">
        <v>44</v>
      </c>
      <c r="H14" s="90"/>
      <c r="I14" s="92"/>
      <c r="J14" s="92"/>
      <c r="K14" s="92"/>
      <c r="L14" s="92"/>
      <c r="M14" s="92"/>
      <c r="N14" s="92"/>
      <c r="O14" s="92"/>
      <c r="P14" s="94"/>
      <c r="Q14" s="92"/>
      <c r="R14" s="97"/>
      <c r="S14" s="97"/>
      <c r="T14" s="94"/>
      <c r="U14" s="92"/>
      <c r="V14" s="94"/>
      <c r="W14" s="92"/>
      <c r="X14" s="94"/>
      <c r="Y14" s="92"/>
      <c r="Z14" s="94"/>
      <c r="AA14" s="92"/>
      <c r="AB14" s="94"/>
      <c r="AC14" s="92"/>
      <c r="AD14" s="94"/>
      <c r="AE14" s="92"/>
      <c r="AF14" s="94"/>
      <c r="AG14" s="92"/>
      <c r="AH14" s="94"/>
      <c r="AI14" s="92"/>
      <c r="AJ14" s="94"/>
      <c r="AK14" s="92"/>
      <c r="AL14" s="89"/>
      <c r="AM14" s="100">
        <f t="shared" si="0"/>
        <v>0</v>
      </c>
      <c r="AO14" s="38" t="s">
        <v>55</v>
      </c>
      <c r="AP14" s="48"/>
    </row>
    <row r="15" spans="1:42" ht="19.5" customHeight="1">
      <c r="A15" s="362"/>
      <c r="B15" s="365"/>
      <c r="C15" s="365"/>
      <c r="D15" s="365"/>
      <c r="E15" s="365"/>
      <c r="F15" s="366"/>
      <c r="G15" s="72" t="s">
        <v>45</v>
      </c>
      <c r="H15" s="91"/>
      <c r="I15" s="93"/>
      <c r="J15" s="93"/>
      <c r="K15" s="93"/>
      <c r="L15" s="93"/>
      <c r="M15" s="93"/>
      <c r="N15" s="93"/>
      <c r="O15" s="93"/>
      <c r="P15" s="18"/>
      <c r="Q15" s="93"/>
      <c r="R15" s="98"/>
      <c r="S15" s="98"/>
      <c r="T15" s="18"/>
      <c r="U15" s="93"/>
      <c r="V15" s="18"/>
      <c r="W15" s="93"/>
      <c r="X15" s="18"/>
      <c r="Y15" s="93"/>
      <c r="Z15" s="18"/>
      <c r="AA15" s="93"/>
      <c r="AB15" s="18"/>
      <c r="AC15" s="93"/>
      <c r="AD15" s="18"/>
      <c r="AE15" s="93"/>
      <c r="AF15" s="18"/>
      <c r="AG15" s="93"/>
      <c r="AH15" s="18"/>
      <c r="AI15" s="93"/>
      <c r="AJ15" s="18"/>
      <c r="AK15" s="93"/>
      <c r="AL15" s="81"/>
      <c r="AM15" s="101">
        <f t="shared" si="0"/>
        <v>0</v>
      </c>
      <c r="AO15" s="48"/>
      <c r="AP15" s="48"/>
    </row>
    <row r="16" spans="1:42" ht="19.5" customHeight="1">
      <c r="A16" s="362">
        <v>7</v>
      </c>
      <c r="B16" s="363"/>
      <c r="C16" s="363"/>
      <c r="D16" s="363"/>
      <c r="E16" s="363"/>
      <c r="F16" s="364"/>
      <c r="G16" s="82" t="s">
        <v>44</v>
      </c>
      <c r="H16" s="90"/>
      <c r="I16" s="92"/>
      <c r="J16" s="92"/>
      <c r="K16" s="92"/>
      <c r="L16" s="92"/>
      <c r="M16" s="92"/>
      <c r="N16" s="92"/>
      <c r="O16" s="92"/>
      <c r="P16" s="94"/>
      <c r="Q16" s="92"/>
      <c r="R16" s="97"/>
      <c r="S16" s="97"/>
      <c r="T16" s="94"/>
      <c r="U16" s="92"/>
      <c r="V16" s="94"/>
      <c r="W16" s="92"/>
      <c r="X16" s="94"/>
      <c r="Y16" s="92"/>
      <c r="Z16" s="94"/>
      <c r="AA16" s="92"/>
      <c r="AB16" s="94"/>
      <c r="AC16" s="92"/>
      <c r="AD16" s="94"/>
      <c r="AE16" s="92"/>
      <c r="AF16" s="94"/>
      <c r="AG16" s="92"/>
      <c r="AH16" s="94"/>
      <c r="AI16" s="92"/>
      <c r="AJ16" s="94"/>
      <c r="AK16" s="92"/>
      <c r="AL16" s="89"/>
      <c r="AM16" s="100">
        <f t="shared" si="0"/>
        <v>0</v>
      </c>
      <c r="AO16" s="41" t="s">
        <v>40</v>
      </c>
      <c r="AP16" s="48"/>
    </row>
    <row r="17" spans="1:42" ht="19.5" customHeight="1">
      <c r="A17" s="362"/>
      <c r="B17" s="365"/>
      <c r="C17" s="365"/>
      <c r="D17" s="365"/>
      <c r="E17" s="365"/>
      <c r="F17" s="366"/>
      <c r="G17" s="72" t="s">
        <v>45</v>
      </c>
      <c r="H17" s="91"/>
      <c r="I17" s="93"/>
      <c r="J17" s="93"/>
      <c r="K17" s="93"/>
      <c r="L17" s="93"/>
      <c r="M17" s="93"/>
      <c r="N17" s="93"/>
      <c r="O17" s="93"/>
      <c r="P17" s="18"/>
      <c r="Q17" s="93"/>
      <c r="R17" s="98"/>
      <c r="S17" s="98"/>
      <c r="T17" s="18"/>
      <c r="U17" s="93"/>
      <c r="V17" s="18"/>
      <c r="W17" s="93"/>
      <c r="X17" s="18"/>
      <c r="Y17" s="93"/>
      <c r="Z17" s="18"/>
      <c r="AA17" s="93"/>
      <c r="AB17" s="18"/>
      <c r="AC17" s="93"/>
      <c r="AD17" s="18"/>
      <c r="AE17" s="93"/>
      <c r="AF17" s="18"/>
      <c r="AG17" s="93"/>
      <c r="AH17" s="18"/>
      <c r="AI17" s="93"/>
      <c r="AJ17" s="18"/>
      <c r="AK17" s="93"/>
      <c r="AL17" s="81"/>
      <c r="AM17" s="101">
        <f t="shared" si="0"/>
        <v>0</v>
      </c>
      <c r="AO17" s="42" t="s">
        <v>58</v>
      </c>
      <c r="AP17" s="48"/>
    </row>
    <row r="18" spans="1:42" ht="19.5" customHeight="1">
      <c r="A18" s="362">
        <v>8</v>
      </c>
      <c r="B18" s="363"/>
      <c r="C18" s="363"/>
      <c r="D18" s="363"/>
      <c r="E18" s="363"/>
      <c r="F18" s="364"/>
      <c r="G18" s="82" t="s">
        <v>44</v>
      </c>
      <c r="H18" s="90"/>
      <c r="I18" s="92"/>
      <c r="J18" s="92"/>
      <c r="K18" s="92"/>
      <c r="L18" s="92"/>
      <c r="M18" s="92"/>
      <c r="N18" s="92"/>
      <c r="O18" s="92"/>
      <c r="P18" s="94"/>
      <c r="Q18" s="92"/>
      <c r="R18" s="97"/>
      <c r="S18" s="97"/>
      <c r="T18" s="94"/>
      <c r="U18" s="92"/>
      <c r="V18" s="94"/>
      <c r="W18" s="92"/>
      <c r="X18" s="94"/>
      <c r="Y18" s="92"/>
      <c r="Z18" s="94"/>
      <c r="AA18" s="92"/>
      <c r="AB18" s="94"/>
      <c r="AC18" s="92"/>
      <c r="AD18" s="94"/>
      <c r="AE18" s="92"/>
      <c r="AF18" s="94"/>
      <c r="AG18" s="92"/>
      <c r="AH18" s="94"/>
      <c r="AI18" s="92"/>
      <c r="AJ18" s="94"/>
      <c r="AK18" s="92"/>
      <c r="AL18" s="89"/>
      <c r="AM18" s="100">
        <f t="shared" si="0"/>
        <v>0</v>
      </c>
      <c r="AO18" s="48"/>
      <c r="AP18" s="48"/>
    </row>
    <row r="19" spans="1:39" ht="19.5" customHeight="1">
      <c r="A19" s="362"/>
      <c r="B19" s="365"/>
      <c r="C19" s="365"/>
      <c r="D19" s="365"/>
      <c r="E19" s="365"/>
      <c r="F19" s="366"/>
      <c r="G19" s="72" t="s">
        <v>45</v>
      </c>
      <c r="H19" s="91"/>
      <c r="I19" s="93"/>
      <c r="J19" s="93"/>
      <c r="K19" s="93"/>
      <c r="L19" s="93"/>
      <c r="M19" s="93"/>
      <c r="N19" s="93"/>
      <c r="O19" s="93"/>
      <c r="P19" s="18"/>
      <c r="Q19" s="93"/>
      <c r="R19" s="98"/>
      <c r="S19" s="98"/>
      <c r="T19" s="18"/>
      <c r="U19" s="93"/>
      <c r="V19" s="18"/>
      <c r="W19" s="93"/>
      <c r="X19" s="18"/>
      <c r="Y19" s="93"/>
      <c r="Z19" s="18"/>
      <c r="AA19" s="93"/>
      <c r="AB19" s="18"/>
      <c r="AC19" s="93"/>
      <c r="AD19" s="18"/>
      <c r="AE19" s="93"/>
      <c r="AF19" s="18"/>
      <c r="AG19" s="93"/>
      <c r="AH19" s="18"/>
      <c r="AI19" s="93"/>
      <c r="AJ19" s="18"/>
      <c r="AK19" s="93"/>
      <c r="AL19" s="81"/>
      <c r="AM19" s="101">
        <f t="shared" si="0"/>
        <v>0</v>
      </c>
    </row>
    <row r="20" spans="1:39" ht="19.5" customHeight="1">
      <c r="A20" s="362">
        <v>9</v>
      </c>
      <c r="B20" s="363"/>
      <c r="C20" s="363"/>
      <c r="D20" s="363"/>
      <c r="E20" s="363"/>
      <c r="F20" s="364"/>
      <c r="G20" s="82" t="s">
        <v>44</v>
      </c>
      <c r="H20" s="90"/>
      <c r="I20" s="92"/>
      <c r="J20" s="92"/>
      <c r="K20" s="92"/>
      <c r="L20" s="92"/>
      <c r="M20" s="92"/>
      <c r="N20" s="92"/>
      <c r="O20" s="92"/>
      <c r="P20" s="94"/>
      <c r="Q20" s="92"/>
      <c r="R20" s="97"/>
      <c r="S20" s="97"/>
      <c r="T20" s="94"/>
      <c r="U20" s="92"/>
      <c r="V20" s="94"/>
      <c r="W20" s="92"/>
      <c r="X20" s="94"/>
      <c r="Y20" s="92"/>
      <c r="Z20" s="94"/>
      <c r="AA20" s="92"/>
      <c r="AB20" s="94"/>
      <c r="AC20" s="92"/>
      <c r="AD20" s="94"/>
      <c r="AE20" s="92"/>
      <c r="AF20" s="94"/>
      <c r="AG20" s="92"/>
      <c r="AH20" s="94"/>
      <c r="AI20" s="92"/>
      <c r="AJ20" s="94"/>
      <c r="AK20" s="92"/>
      <c r="AL20" s="89"/>
      <c r="AM20" s="100">
        <f t="shared" si="0"/>
        <v>0</v>
      </c>
    </row>
    <row r="21" spans="1:39" ht="19.5" customHeight="1">
      <c r="A21" s="362"/>
      <c r="B21" s="365"/>
      <c r="C21" s="365"/>
      <c r="D21" s="365"/>
      <c r="E21" s="365"/>
      <c r="F21" s="366"/>
      <c r="G21" s="72" t="s">
        <v>45</v>
      </c>
      <c r="H21" s="91"/>
      <c r="I21" s="93"/>
      <c r="J21" s="93"/>
      <c r="K21" s="93"/>
      <c r="L21" s="93"/>
      <c r="M21" s="93"/>
      <c r="N21" s="93"/>
      <c r="O21" s="93"/>
      <c r="P21" s="18"/>
      <c r="Q21" s="93"/>
      <c r="R21" s="98"/>
      <c r="S21" s="98"/>
      <c r="T21" s="18"/>
      <c r="U21" s="93"/>
      <c r="V21" s="18"/>
      <c r="W21" s="93"/>
      <c r="X21" s="18"/>
      <c r="Y21" s="93"/>
      <c r="Z21" s="18"/>
      <c r="AA21" s="93"/>
      <c r="AB21" s="18"/>
      <c r="AC21" s="93"/>
      <c r="AD21" s="18"/>
      <c r="AE21" s="93"/>
      <c r="AF21" s="18"/>
      <c r="AG21" s="93"/>
      <c r="AH21" s="18"/>
      <c r="AI21" s="93"/>
      <c r="AJ21" s="18"/>
      <c r="AK21" s="93"/>
      <c r="AL21" s="81"/>
      <c r="AM21" s="101">
        <f t="shared" si="0"/>
        <v>0</v>
      </c>
    </row>
    <row r="22" spans="1:39" ht="19.5" customHeight="1">
      <c r="A22" s="362">
        <v>10</v>
      </c>
      <c r="B22" s="363"/>
      <c r="C22" s="363"/>
      <c r="D22" s="363"/>
      <c r="E22" s="363"/>
      <c r="F22" s="364"/>
      <c r="G22" s="82" t="s">
        <v>44</v>
      </c>
      <c r="H22" s="90"/>
      <c r="I22" s="92"/>
      <c r="J22" s="92"/>
      <c r="K22" s="92"/>
      <c r="L22" s="92"/>
      <c r="M22" s="92"/>
      <c r="N22" s="92"/>
      <c r="O22" s="92"/>
      <c r="P22" s="94"/>
      <c r="Q22" s="92"/>
      <c r="R22" s="97"/>
      <c r="S22" s="97"/>
      <c r="T22" s="94"/>
      <c r="U22" s="92"/>
      <c r="V22" s="94"/>
      <c r="W22" s="92"/>
      <c r="X22" s="94"/>
      <c r="Y22" s="92"/>
      <c r="Z22" s="94"/>
      <c r="AA22" s="92"/>
      <c r="AB22" s="94"/>
      <c r="AC22" s="92"/>
      <c r="AD22" s="94"/>
      <c r="AE22" s="92"/>
      <c r="AF22" s="94"/>
      <c r="AG22" s="92"/>
      <c r="AH22" s="94"/>
      <c r="AI22" s="92"/>
      <c r="AJ22" s="94"/>
      <c r="AK22" s="92"/>
      <c r="AL22" s="89"/>
      <c r="AM22" s="100">
        <f t="shared" si="0"/>
        <v>0</v>
      </c>
    </row>
    <row r="23" spans="1:39" ht="19.5" customHeight="1">
      <c r="A23" s="362"/>
      <c r="B23" s="365"/>
      <c r="C23" s="365"/>
      <c r="D23" s="365"/>
      <c r="E23" s="365"/>
      <c r="F23" s="366"/>
      <c r="G23" s="72" t="s">
        <v>45</v>
      </c>
      <c r="H23" s="91"/>
      <c r="I23" s="93"/>
      <c r="J23" s="93"/>
      <c r="K23" s="93"/>
      <c r="L23" s="93"/>
      <c r="M23" s="93"/>
      <c r="N23" s="93"/>
      <c r="O23" s="93"/>
      <c r="P23" s="18"/>
      <c r="Q23" s="93"/>
      <c r="R23" s="98"/>
      <c r="S23" s="98"/>
      <c r="T23" s="18"/>
      <c r="U23" s="93"/>
      <c r="V23" s="18"/>
      <c r="W23" s="93"/>
      <c r="X23" s="18"/>
      <c r="Y23" s="93"/>
      <c r="Z23" s="18"/>
      <c r="AA23" s="93"/>
      <c r="AB23" s="18"/>
      <c r="AC23" s="93"/>
      <c r="AD23" s="18"/>
      <c r="AE23" s="93"/>
      <c r="AF23" s="18"/>
      <c r="AG23" s="93"/>
      <c r="AH23" s="18"/>
      <c r="AI23" s="93"/>
      <c r="AJ23" s="18"/>
      <c r="AK23" s="93"/>
      <c r="AL23" s="81"/>
      <c r="AM23" s="101">
        <f t="shared" si="0"/>
        <v>0</v>
      </c>
    </row>
    <row r="24" spans="1:39" ht="19.5" customHeight="1">
      <c r="A24" s="362">
        <v>11</v>
      </c>
      <c r="B24" s="363"/>
      <c r="C24" s="363"/>
      <c r="D24" s="363"/>
      <c r="E24" s="363"/>
      <c r="F24" s="364"/>
      <c r="G24" s="82" t="s">
        <v>44</v>
      </c>
      <c r="H24" s="90"/>
      <c r="I24" s="92"/>
      <c r="J24" s="92"/>
      <c r="K24" s="92"/>
      <c r="L24" s="92"/>
      <c r="M24" s="92"/>
      <c r="N24" s="92"/>
      <c r="O24" s="92"/>
      <c r="P24" s="94"/>
      <c r="Q24" s="92"/>
      <c r="R24" s="97"/>
      <c r="S24" s="97"/>
      <c r="T24" s="94"/>
      <c r="U24" s="92"/>
      <c r="V24" s="94"/>
      <c r="W24" s="92"/>
      <c r="X24" s="94"/>
      <c r="Y24" s="92"/>
      <c r="Z24" s="94"/>
      <c r="AA24" s="92"/>
      <c r="AB24" s="94"/>
      <c r="AC24" s="92"/>
      <c r="AD24" s="94"/>
      <c r="AE24" s="92"/>
      <c r="AF24" s="94"/>
      <c r="AG24" s="92"/>
      <c r="AH24" s="94"/>
      <c r="AI24" s="92"/>
      <c r="AJ24" s="94"/>
      <c r="AK24" s="92"/>
      <c r="AL24" s="89"/>
      <c r="AM24" s="100">
        <f t="shared" si="0"/>
        <v>0</v>
      </c>
    </row>
    <row r="25" spans="1:39" ht="19.5" customHeight="1">
      <c r="A25" s="362"/>
      <c r="B25" s="365"/>
      <c r="C25" s="365"/>
      <c r="D25" s="365"/>
      <c r="E25" s="365"/>
      <c r="F25" s="366"/>
      <c r="G25" s="72" t="s">
        <v>45</v>
      </c>
      <c r="H25" s="91"/>
      <c r="I25" s="93"/>
      <c r="J25" s="93"/>
      <c r="K25" s="93"/>
      <c r="L25" s="93"/>
      <c r="M25" s="93"/>
      <c r="N25" s="93"/>
      <c r="O25" s="93"/>
      <c r="P25" s="18"/>
      <c r="Q25" s="93"/>
      <c r="R25" s="98"/>
      <c r="S25" s="98"/>
      <c r="T25" s="18"/>
      <c r="U25" s="93"/>
      <c r="V25" s="18"/>
      <c r="W25" s="93"/>
      <c r="X25" s="18"/>
      <c r="Y25" s="93"/>
      <c r="Z25" s="18"/>
      <c r="AA25" s="93"/>
      <c r="AB25" s="18"/>
      <c r="AC25" s="93"/>
      <c r="AD25" s="18"/>
      <c r="AE25" s="93"/>
      <c r="AF25" s="18"/>
      <c r="AG25" s="93"/>
      <c r="AH25" s="18"/>
      <c r="AI25" s="93"/>
      <c r="AJ25" s="18"/>
      <c r="AK25" s="93"/>
      <c r="AL25" s="81"/>
      <c r="AM25" s="101">
        <f t="shared" si="0"/>
        <v>0</v>
      </c>
    </row>
    <row r="26" spans="1:39" ht="19.5" customHeight="1">
      <c r="A26" s="362">
        <v>12</v>
      </c>
      <c r="B26" s="363"/>
      <c r="C26" s="363"/>
      <c r="D26" s="363"/>
      <c r="E26" s="363"/>
      <c r="F26" s="364"/>
      <c r="G26" s="82" t="s">
        <v>44</v>
      </c>
      <c r="H26" s="90"/>
      <c r="I26" s="92"/>
      <c r="J26" s="92"/>
      <c r="K26" s="92"/>
      <c r="L26" s="92"/>
      <c r="M26" s="92"/>
      <c r="N26" s="92"/>
      <c r="O26" s="92"/>
      <c r="P26" s="94"/>
      <c r="Q26" s="92"/>
      <c r="R26" s="97"/>
      <c r="S26" s="97"/>
      <c r="T26" s="94"/>
      <c r="U26" s="92"/>
      <c r="V26" s="94"/>
      <c r="W26" s="92"/>
      <c r="X26" s="94"/>
      <c r="Y26" s="92"/>
      <c r="Z26" s="94"/>
      <c r="AA26" s="92"/>
      <c r="AB26" s="94"/>
      <c r="AC26" s="92"/>
      <c r="AD26" s="94"/>
      <c r="AE26" s="92"/>
      <c r="AF26" s="94"/>
      <c r="AG26" s="92"/>
      <c r="AH26" s="94"/>
      <c r="AI26" s="92"/>
      <c r="AJ26" s="94"/>
      <c r="AK26" s="92"/>
      <c r="AL26" s="89"/>
      <c r="AM26" s="100">
        <f t="shared" si="0"/>
        <v>0</v>
      </c>
    </row>
    <row r="27" spans="1:39" ht="19.5" customHeight="1">
      <c r="A27" s="362"/>
      <c r="B27" s="365"/>
      <c r="C27" s="365"/>
      <c r="D27" s="365"/>
      <c r="E27" s="365"/>
      <c r="F27" s="366"/>
      <c r="G27" s="72" t="s">
        <v>45</v>
      </c>
      <c r="H27" s="91"/>
      <c r="I27" s="93"/>
      <c r="J27" s="93"/>
      <c r="K27" s="93"/>
      <c r="L27" s="93"/>
      <c r="M27" s="93"/>
      <c r="N27" s="93"/>
      <c r="O27" s="93"/>
      <c r="P27" s="18"/>
      <c r="Q27" s="93"/>
      <c r="R27" s="98"/>
      <c r="S27" s="98"/>
      <c r="T27" s="18"/>
      <c r="U27" s="93"/>
      <c r="V27" s="18"/>
      <c r="W27" s="93"/>
      <c r="X27" s="18"/>
      <c r="Y27" s="93"/>
      <c r="Z27" s="18"/>
      <c r="AA27" s="93"/>
      <c r="AB27" s="18"/>
      <c r="AC27" s="93"/>
      <c r="AD27" s="18"/>
      <c r="AE27" s="93"/>
      <c r="AF27" s="18"/>
      <c r="AG27" s="93"/>
      <c r="AH27" s="18"/>
      <c r="AI27" s="93"/>
      <c r="AJ27" s="18"/>
      <c r="AK27" s="93"/>
      <c r="AL27" s="81"/>
      <c r="AM27" s="101">
        <f t="shared" si="0"/>
        <v>0</v>
      </c>
    </row>
    <row r="28" spans="1:39" ht="19.5" customHeight="1">
      <c r="A28" s="362">
        <v>13</v>
      </c>
      <c r="B28" s="363"/>
      <c r="C28" s="363"/>
      <c r="D28" s="363"/>
      <c r="E28" s="363"/>
      <c r="F28" s="364"/>
      <c r="G28" s="82" t="s">
        <v>44</v>
      </c>
      <c r="H28" s="90"/>
      <c r="I28" s="92"/>
      <c r="J28" s="92"/>
      <c r="K28" s="92"/>
      <c r="L28" s="92"/>
      <c r="M28" s="92"/>
      <c r="N28" s="92"/>
      <c r="O28" s="92"/>
      <c r="P28" s="94"/>
      <c r="Q28" s="92"/>
      <c r="R28" s="97"/>
      <c r="S28" s="97"/>
      <c r="T28" s="94"/>
      <c r="U28" s="92"/>
      <c r="V28" s="94"/>
      <c r="W28" s="92"/>
      <c r="X28" s="94"/>
      <c r="Y28" s="92"/>
      <c r="Z28" s="94"/>
      <c r="AA28" s="92"/>
      <c r="AB28" s="94"/>
      <c r="AC28" s="92"/>
      <c r="AD28" s="94"/>
      <c r="AE28" s="92"/>
      <c r="AF28" s="94"/>
      <c r="AG28" s="92"/>
      <c r="AH28" s="94"/>
      <c r="AI28" s="92"/>
      <c r="AJ28" s="94"/>
      <c r="AK28" s="92"/>
      <c r="AL28" s="89"/>
      <c r="AM28" s="100">
        <f>SUM(H28:AL28)</f>
        <v>0</v>
      </c>
    </row>
    <row r="29" spans="1:39" ht="19.5" customHeight="1" thickBot="1">
      <c r="A29" s="367"/>
      <c r="B29" s="368"/>
      <c r="C29" s="368"/>
      <c r="D29" s="368"/>
      <c r="E29" s="368"/>
      <c r="F29" s="369"/>
      <c r="G29" s="102" t="s">
        <v>45</v>
      </c>
      <c r="H29" s="103"/>
      <c r="I29" s="104"/>
      <c r="J29" s="104"/>
      <c r="K29" s="104"/>
      <c r="L29" s="104"/>
      <c r="M29" s="104"/>
      <c r="N29" s="104"/>
      <c r="O29" s="104"/>
      <c r="P29" s="3"/>
      <c r="Q29" s="104"/>
      <c r="R29" s="105"/>
      <c r="S29" s="105"/>
      <c r="T29" s="3"/>
      <c r="U29" s="104"/>
      <c r="V29" s="3"/>
      <c r="W29" s="104"/>
      <c r="X29" s="3"/>
      <c r="Y29" s="104"/>
      <c r="Z29" s="3"/>
      <c r="AA29" s="104"/>
      <c r="AB29" s="3"/>
      <c r="AC29" s="104"/>
      <c r="AD29" s="3"/>
      <c r="AE29" s="104"/>
      <c r="AF29" s="3"/>
      <c r="AG29" s="104"/>
      <c r="AH29" s="3"/>
      <c r="AI29" s="104"/>
      <c r="AJ29" s="3"/>
      <c r="AK29" s="104"/>
      <c r="AL29" s="80"/>
      <c r="AM29" s="114">
        <f>SUM(H29:AL29)</f>
        <v>0</v>
      </c>
    </row>
    <row r="30" spans="1:39" ht="19.5" customHeight="1">
      <c r="A30" s="358" t="s">
        <v>23</v>
      </c>
      <c r="B30" s="359"/>
      <c r="C30" s="359"/>
      <c r="D30" s="359"/>
      <c r="E30" s="359"/>
      <c r="F30" s="359"/>
      <c r="G30" s="106" t="s">
        <v>44</v>
      </c>
      <c r="H30" s="116">
        <f aca="true" t="shared" si="1" ref="H30:AL30">SUM(H28,H26,H12,H10,H8,H6,H4)</f>
        <v>2</v>
      </c>
      <c r="I30" s="117">
        <f t="shared" si="1"/>
        <v>0</v>
      </c>
      <c r="J30" s="117">
        <f t="shared" si="1"/>
        <v>2</v>
      </c>
      <c r="K30" s="117">
        <f t="shared" si="1"/>
        <v>2</v>
      </c>
      <c r="L30" s="117">
        <f t="shared" si="1"/>
        <v>2</v>
      </c>
      <c r="M30" s="117">
        <f t="shared" si="1"/>
        <v>2</v>
      </c>
      <c r="N30" s="117">
        <f t="shared" si="1"/>
        <v>2</v>
      </c>
      <c r="O30" s="117">
        <f t="shared" si="1"/>
        <v>2</v>
      </c>
      <c r="P30" s="118">
        <f t="shared" si="1"/>
        <v>0</v>
      </c>
      <c r="Q30" s="117">
        <f t="shared" si="1"/>
        <v>3</v>
      </c>
      <c r="R30" s="119">
        <f t="shared" si="1"/>
        <v>1.5</v>
      </c>
      <c r="S30" s="119">
        <f t="shared" si="1"/>
        <v>2</v>
      </c>
      <c r="T30" s="118">
        <f t="shared" si="1"/>
        <v>2</v>
      </c>
      <c r="U30" s="117">
        <f t="shared" si="1"/>
        <v>2</v>
      </c>
      <c r="V30" s="118">
        <f t="shared" si="1"/>
        <v>2</v>
      </c>
      <c r="W30" s="117">
        <f t="shared" si="1"/>
        <v>0</v>
      </c>
      <c r="X30" s="118">
        <f t="shared" si="1"/>
        <v>2</v>
      </c>
      <c r="Y30" s="117">
        <f t="shared" si="1"/>
        <v>2</v>
      </c>
      <c r="Z30" s="118">
        <f t="shared" si="1"/>
        <v>2</v>
      </c>
      <c r="AA30" s="117">
        <f t="shared" si="1"/>
        <v>2</v>
      </c>
      <c r="AB30" s="118">
        <f t="shared" si="1"/>
        <v>2</v>
      </c>
      <c r="AC30" s="117">
        <f t="shared" si="1"/>
        <v>2</v>
      </c>
      <c r="AD30" s="118">
        <f t="shared" si="1"/>
        <v>0</v>
      </c>
      <c r="AE30" s="117">
        <f t="shared" si="1"/>
        <v>2</v>
      </c>
      <c r="AF30" s="118">
        <f t="shared" si="1"/>
        <v>2</v>
      </c>
      <c r="AG30" s="117">
        <f t="shared" si="1"/>
        <v>2</v>
      </c>
      <c r="AH30" s="118">
        <f t="shared" si="1"/>
        <v>2</v>
      </c>
      <c r="AI30" s="117">
        <f t="shared" si="1"/>
        <v>2</v>
      </c>
      <c r="AJ30" s="118">
        <f t="shared" si="1"/>
        <v>2</v>
      </c>
      <c r="AK30" s="117">
        <f t="shared" si="1"/>
        <v>1</v>
      </c>
      <c r="AL30" s="120">
        <f t="shared" si="1"/>
        <v>0</v>
      </c>
      <c r="AM30" s="115">
        <f t="shared" si="0"/>
        <v>51.5</v>
      </c>
    </row>
    <row r="31" spans="1:39" ht="19.5" customHeight="1" thickBot="1">
      <c r="A31" s="360"/>
      <c r="B31" s="361"/>
      <c r="C31" s="361"/>
      <c r="D31" s="361"/>
      <c r="E31" s="361"/>
      <c r="F31" s="361"/>
      <c r="G31" s="110" t="s">
        <v>45</v>
      </c>
      <c r="H31" s="121">
        <f aca="true" t="shared" si="2" ref="H31:AL31">SUM(H29,H27,H13,H11,H9,H7,H5)</f>
        <v>0</v>
      </c>
      <c r="I31" s="122">
        <f t="shared" si="2"/>
        <v>0</v>
      </c>
      <c r="J31" s="122">
        <f t="shared" si="2"/>
        <v>0</v>
      </c>
      <c r="K31" s="122">
        <f t="shared" si="2"/>
        <v>0</v>
      </c>
      <c r="L31" s="122">
        <f t="shared" si="2"/>
        <v>0</v>
      </c>
      <c r="M31" s="122">
        <f t="shared" si="2"/>
        <v>0</v>
      </c>
      <c r="N31" s="122">
        <f t="shared" si="2"/>
        <v>0</v>
      </c>
      <c r="O31" s="122">
        <f t="shared" si="2"/>
        <v>2</v>
      </c>
      <c r="P31" s="123">
        <f t="shared" si="2"/>
        <v>0</v>
      </c>
      <c r="Q31" s="122">
        <f t="shared" si="2"/>
        <v>1</v>
      </c>
      <c r="R31" s="124">
        <f t="shared" si="2"/>
        <v>2</v>
      </c>
      <c r="S31" s="124">
        <f t="shared" si="2"/>
        <v>1.5</v>
      </c>
      <c r="T31" s="123">
        <f t="shared" si="2"/>
        <v>4</v>
      </c>
      <c r="U31" s="122">
        <f t="shared" si="2"/>
        <v>1</v>
      </c>
      <c r="V31" s="123">
        <f t="shared" si="2"/>
        <v>1</v>
      </c>
      <c r="W31" s="122">
        <f t="shared" si="2"/>
        <v>0</v>
      </c>
      <c r="X31" s="123">
        <f t="shared" si="2"/>
        <v>0</v>
      </c>
      <c r="Y31" s="122">
        <f t="shared" si="2"/>
        <v>0</v>
      </c>
      <c r="Z31" s="123">
        <f t="shared" si="2"/>
        <v>0</v>
      </c>
      <c r="AA31" s="122">
        <f t="shared" si="2"/>
        <v>0</v>
      </c>
      <c r="AB31" s="123">
        <f t="shared" si="2"/>
        <v>0</v>
      </c>
      <c r="AC31" s="122">
        <f t="shared" si="2"/>
        <v>0</v>
      </c>
      <c r="AD31" s="123">
        <f t="shared" si="2"/>
        <v>0</v>
      </c>
      <c r="AE31" s="122">
        <f t="shared" si="2"/>
        <v>0</v>
      </c>
      <c r="AF31" s="123">
        <f t="shared" si="2"/>
        <v>0</v>
      </c>
      <c r="AG31" s="122">
        <f t="shared" si="2"/>
        <v>0</v>
      </c>
      <c r="AH31" s="123">
        <f t="shared" si="2"/>
        <v>0</v>
      </c>
      <c r="AI31" s="122">
        <f t="shared" si="2"/>
        <v>0</v>
      </c>
      <c r="AJ31" s="123">
        <f t="shared" si="2"/>
        <v>0</v>
      </c>
      <c r="AK31" s="122">
        <f t="shared" si="2"/>
        <v>0</v>
      </c>
      <c r="AL31" s="125">
        <f t="shared" si="2"/>
        <v>0</v>
      </c>
      <c r="AM31" s="126">
        <f t="shared" si="0"/>
        <v>12.5</v>
      </c>
    </row>
    <row r="32" spans="1:39" ht="19.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</row>
    <row r="33" spans="1:39" ht="19.5" customHeight="1">
      <c r="A33" s="35"/>
      <c r="B33" s="357"/>
      <c r="C33" s="357"/>
      <c r="D33" s="357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35"/>
      <c r="AM33" s="35"/>
    </row>
    <row r="34" spans="1:39" ht="19.5" customHeight="1">
      <c r="A34" s="35"/>
      <c r="B34" s="355"/>
      <c r="C34" s="355"/>
      <c r="D34" s="355"/>
      <c r="E34" s="355"/>
      <c r="F34" s="355"/>
      <c r="G34" s="74"/>
      <c r="H34" s="355"/>
      <c r="I34" s="355"/>
      <c r="J34" s="355"/>
      <c r="K34" s="74"/>
      <c r="L34" s="355"/>
      <c r="M34" s="355"/>
      <c r="N34" s="355"/>
      <c r="O34" s="73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"/>
      <c r="AM34" s="35"/>
    </row>
    <row r="35" spans="1:39" ht="19.5" customHeight="1">
      <c r="A35" s="35"/>
      <c r="B35" s="357"/>
      <c r="C35" s="357"/>
      <c r="D35" s="357"/>
      <c r="E35" s="357"/>
      <c r="F35" s="357"/>
      <c r="G35" s="73"/>
      <c r="H35" s="355"/>
      <c r="I35" s="355"/>
      <c r="J35" s="355"/>
      <c r="K35" s="74"/>
      <c r="L35" s="354"/>
      <c r="M35" s="354"/>
      <c r="N35" s="354"/>
      <c r="O35" s="74"/>
      <c r="P35" s="356"/>
      <c r="Q35" s="356"/>
      <c r="R35" s="356"/>
      <c r="S35" s="356"/>
      <c r="T35" s="356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4"/>
      <c r="AI35" s="354"/>
      <c r="AJ35" s="354"/>
      <c r="AK35" s="354"/>
      <c r="AL35" s="35"/>
      <c r="AM35" s="35"/>
    </row>
    <row r="36" spans="1:39" ht="19.5" customHeight="1">
      <c r="A36" s="35"/>
      <c r="B36" s="357"/>
      <c r="C36" s="357"/>
      <c r="D36" s="357"/>
      <c r="E36" s="357"/>
      <c r="F36" s="357"/>
      <c r="G36" s="73"/>
      <c r="H36" s="355"/>
      <c r="I36" s="355"/>
      <c r="J36" s="355"/>
      <c r="K36" s="74"/>
      <c r="L36" s="354"/>
      <c r="M36" s="354"/>
      <c r="N36" s="354"/>
      <c r="O36" s="74"/>
      <c r="P36" s="356"/>
      <c r="Q36" s="356"/>
      <c r="R36" s="356"/>
      <c r="S36" s="356"/>
      <c r="T36" s="356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4"/>
      <c r="AI36" s="354"/>
      <c r="AJ36" s="354"/>
      <c r="AK36" s="354"/>
      <c r="AL36" s="35"/>
      <c r="AM36" s="35"/>
    </row>
    <row r="37" spans="1:39" ht="19.5" customHeight="1">
      <c r="A37" s="35"/>
      <c r="B37" s="357"/>
      <c r="C37" s="357"/>
      <c r="D37" s="357"/>
      <c r="E37" s="357"/>
      <c r="F37" s="357"/>
      <c r="G37" s="73"/>
      <c r="H37" s="355"/>
      <c r="I37" s="355"/>
      <c r="J37" s="355"/>
      <c r="K37" s="74"/>
      <c r="L37" s="354"/>
      <c r="M37" s="354"/>
      <c r="N37" s="354"/>
      <c r="O37" s="74"/>
      <c r="P37" s="356"/>
      <c r="Q37" s="356"/>
      <c r="R37" s="356"/>
      <c r="S37" s="356"/>
      <c r="T37" s="356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4"/>
      <c r="AI37" s="354"/>
      <c r="AJ37" s="354"/>
      <c r="AK37" s="354"/>
      <c r="AL37" s="35"/>
      <c r="AM37" s="35"/>
    </row>
    <row r="38" spans="1:39" ht="19.5" customHeight="1">
      <c r="A38" s="35"/>
      <c r="B38" s="357"/>
      <c r="C38" s="357"/>
      <c r="D38" s="357"/>
      <c r="E38" s="357"/>
      <c r="F38" s="357"/>
      <c r="G38" s="73"/>
      <c r="H38" s="355"/>
      <c r="I38" s="355"/>
      <c r="J38" s="355"/>
      <c r="K38" s="74"/>
      <c r="L38" s="354"/>
      <c r="M38" s="354"/>
      <c r="N38" s="354"/>
      <c r="O38" s="74"/>
      <c r="P38" s="356"/>
      <c r="Q38" s="356"/>
      <c r="R38" s="356"/>
      <c r="S38" s="356"/>
      <c r="T38" s="356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4"/>
      <c r="AI38" s="354"/>
      <c r="AJ38" s="354"/>
      <c r="AK38" s="354"/>
      <c r="AL38" s="35"/>
      <c r="AM38" s="35"/>
    </row>
    <row r="39" spans="1:39" ht="19.5" customHeight="1">
      <c r="A39" s="35"/>
      <c r="B39" s="357"/>
      <c r="C39" s="357"/>
      <c r="D39" s="357"/>
      <c r="E39" s="357"/>
      <c r="F39" s="357"/>
      <c r="G39" s="73"/>
      <c r="H39" s="355"/>
      <c r="I39" s="355"/>
      <c r="J39" s="355"/>
      <c r="K39" s="74"/>
      <c r="L39" s="354"/>
      <c r="M39" s="354"/>
      <c r="N39" s="354"/>
      <c r="O39" s="74"/>
      <c r="P39" s="356"/>
      <c r="Q39" s="356"/>
      <c r="R39" s="356"/>
      <c r="S39" s="356"/>
      <c r="T39" s="356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4"/>
      <c r="AI39" s="354"/>
      <c r="AJ39" s="354"/>
      <c r="AK39" s="354"/>
      <c r="AL39" s="35"/>
      <c r="AM39" s="35"/>
    </row>
    <row r="40" spans="2:37" ht="19.5" customHeight="1">
      <c r="B40" s="357"/>
      <c r="C40" s="357"/>
      <c r="D40" s="357"/>
      <c r="E40" s="357"/>
      <c r="F40" s="357"/>
      <c r="G40" s="73"/>
      <c r="H40" s="355"/>
      <c r="I40" s="355"/>
      <c r="J40" s="355"/>
      <c r="K40" s="74"/>
      <c r="L40" s="354"/>
      <c r="M40" s="354"/>
      <c r="N40" s="354"/>
      <c r="O40" s="74"/>
      <c r="P40" s="356"/>
      <c r="Q40" s="356"/>
      <c r="R40" s="356"/>
      <c r="S40" s="356"/>
      <c r="T40" s="356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4"/>
      <c r="AI40" s="354"/>
      <c r="AJ40" s="354"/>
      <c r="AK40" s="354"/>
    </row>
    <row r="41" spans="2:37" ht="19.5" customHeight="1"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6"/>
      <c r="Q41" s="356"/>
      <c r="R41" s="356"/>
      <c r="S41" s="356"/>
      <c r="T41" s="356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4"/>
      <c r="AI41" s="354"/>
      <c r="AJ41" s="354"/>
      <c r="AK41" s="354"/>
    </row>
    <row r="42" spans="2:37" ht="19.5" customHeight="1">
      <c r="B42" s="355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6"/>
      <c r="Q42" s="356"/>
      <c r="R42" s="356"/>
      <c r="S42" s="356"/>
      <c r="T42" s="356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2:20" ht="19.5" customHeight="1">
      <c r="B43" s="355"/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6"/>
      <c r="Q43" s="356"/>
      <c r="R43" s="356"/>
      <c r="S43" s="356"/>
      <c r="T43" s="356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</sheetData>
  <sheetProtection/>
  <protectedRanges>
    <protectedRange sqref="Q1 S1 AI1" name="範囲5"/>
    <protectedRange sqref="B4:F29" name="範囲1"/>
    <protectedRange sqref="H4:AL29" name="範囲2"/>
  </protectedRanges>
  <mergeCells count="110">
    <mergeCell ref="T1:W1"/>
    <mergeCell ref="AF1:AH1"/>
    <mergeCell ref="AI1:AM1"/>
    <mergeCell ref="A3:F3"/>
    <mergeCell ref="A4:A5"/>
    <mergeCell ref="B4:F5"/>
    <mergeCell ref="O1:Q1"/>
    <mergeCell ref="A6:A7"/>
    <mergeCell ref="B6:F7"/>
    <mergeCell ref="A8:A9"/>
    <mergeCell ref="B8:F9"/>
    <mergeCell ref="A10:A11"/>
    <mergeCell ref="B10:F11"/>
    <mergeCell ref="A12:A13"/>
    <mergeCell ref="B12:F13"/>
    <mergeCell ref="A14:A15"/>
    <mergeCell ref="B14:F15"/>
    <mergeCell ref="A16:A17"/>
    <mergeCell ref="B16:F17"/>
    <mergeCell ref="A18:A19"/>
    <mergeCell ref="B18:F19"/>
    <mergeCell ref="A20:A21"/>
    <mergeCell ref="B20:F21"/>
    <mergeCell ref="A22:A23"/>
    <mergeCell ref="B22:F23"/>
    <mergeCell ref="A24:A25"/>
    <mergeCell ref="B24:F25"/>
    <mergeCell ref="A26:A27"/>
    <mergeCell ref="B26:F27"/>
    <mergeCell ref="A28:A29"/>
    <mergeCell ref="B28:F29"/>
    <mergeCell ref="A30:F31"/>
    <mergeCell ref="B33:D33"/>
    <mergeCell ref="B34:F34"/>
    <mergeCell ref="H34:J34"/>
    <mergeCell ref="L34:N34"/>
    <mergeCell ref="P34:T34"/>
    <mergeCell ref="U34:Y34"/>
    <mergeCell ref="Z34:AA34"/>
    <mergeCell ref="AB34:AD34"/>
    <mergeCell ref="AE34:AG34"/>
    <mergeCell ref="AH34:AK34"/>
    <mergeCell ref="B35:F35"/>
    <mergeCell ref="H35:J35"/>
    <mergeCell ref="L35:N35"/>
    <mergeCell ref="P35:T35"/>
    <mergeCell ref="U35:Y35"/>
    <mergeCell ref="Z35:AA35"/>
    <mergeCell ref="AB35:AD35"/>
    <mergeCell ref="AE35:AG35"/>
    <mergeCell ref="AH35:AK35"/>
    <mergeCell ref="B36:F36"/>
    <mergeCell ref="H36:J36"/>
    <mergeCell ref="L36:N36"/>
    <mergeCell ref="P36:T36"/>
    <mergeCell ref="U36:Y36"/>
    <mergeCell ref="Z36:AA36"/>
    <mergeCell ref="AB36:AD36"/>
    <mergeCell ref="AE36:AG36"/>
    <mergeCell ref="AH36:AK36"/>
    <mergeCell ref="B37:F37"/>
    <mergeCell ref="H37:J37"/>
    <mergeCell ref="L37:N37"/>
    <mergeCell ref="P37:T37"/>
    <mergeCell ref="U37:Y37"/>
    <mergeCell ref="Z37:AA37"/>
    <mergeCell ref="AB37:AD37"/>
    <mergeCell ref="AE37:AG37"/>
    <mergeCell ref="AH37:AK37"/>
    <mergeCell ref="B38:F38"/>
    <mergeCell ref="H38:J38"/>
    <mergeCell ref="L38:N38"/>
    <mergeCell ref="P38:T38"/>
    <mergeCell ref="U38:Y38"/>
    <mergeCell ref="Z38:AA38"/>
    <mergeCell ref="AB38:AD38"/>
    <mergeCell ref="AE38:AG38"/>
    <mergeCell ref="AH38:AK38"/>
    <mergeCell ref="B39:F39"/>
    <mergeCell ref="H39:J39"/>
    <mergeCell ref="L39:N39"/>
    <mergeCell ref="P39:T39"/>
    <mergeCell ref="U39:Y39"/>
    <mergeCell ref="Z39:AA39"/>
    <mergeCell ref="AB39:AD39"/>
    <mergeCell ref="AE39:AG39"/>
    <mergeCell ref="AH39:AK39"/>
    <mergeCell ref="B40:F40"/>
    <mergeCell ref="H40:J40"/>
    <mergeCell ref="L40:N40"/>
    <mergeCell ref="P40:T40"/>
    <mergeCell ref="U40:Y40"/>
    <mergeCell ref="Z40:AA40"/>
    <mergeCell ref="AB40:AD40"/>
    <mergeCell ref="AE40:AG40"/>
    <mergeCell ref="AH40:AK40"/>
    <mergeCell ref="B41:F41"/>
    <mergeCell ref="G41:O41"/>
    <mergeCell ref="P41:T41"/>
    <mergeCell ref="U41:Y41"/>
    <mergeCell ref="Z41:AA41"/>
    <mergeCell ref="AB41:AD41"/>
    <mergeCell ref="AE41:AG41"/>
    <mergeCell ref="AH41:AK41"/>
    <mergeCell ref="B42:F42"/>
    <mergeCell ref="G42:O42"/>
    <mergeCell ref="P42:T42"/>
    <mergeCell ref="B43:F43"/>
    <mergeCell ref="G43:O43"/>
    <mergeCell ref="P43:T43"/>
  </mergeCells>
  <printOptions horizontalCentered="1"/>
  <pageMargins left="0" right="0" top="0.31496062992125984" bottom="0" header="0.5118110236220472" footer="0.5118110236220472"/>
  <pageSetup horizontalDpi="600" verticalDpi="600" orientation="landscape" paperSize="9" scale="9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2"/>
  <sheetViews>
    <sheetView showZeros="0" view="pageBreakPreview" zoomScaleSheetLayoutView="100" zoomScalePageLayoutView="0" workbookViewId="0" topLeftCell="A1">
      <selection activeCell="D10" sqref="D10:H10"/>
    </sheetView>
  </sheetViews>
  <sheetFormatPr defaultColWidth="9.00390625" defaultRowHeight="13.5"/>
  <cols>
    <col min="1" max="1" width="3.375" style="0" customWidth="1"/>
    <col min="2" max="2" width="5.00390625" style="0" customWidth="1"/>
    <col min="3" max="3" width="7.00390625" style="0" customWidth="1"/>
    <col min="4" max="4" width="4.625" style="0" customWidth="1"/>
    <col min="5" max="5" width="5.75390625" style="0" customWidth="1"/>
    <col min="6" max="9" width="4.625" style="0" customWidth="1"/>
    <col min="10" max="11" width="3.125" style="0" customWidth="1"/>
    <col min="12" max="12" width="6.00390625" style="0" customWidth="1"/>
    <col min="13" max="13" width="5.125" style="132" customWidth="1"/>
    <col min="14" max="14" width="4.625" style="132" customWidth="1"/>
    <col min="15" max="15" width="4.125" style="132" customWidth="1"/>
    <col min="16" max="17" width="4.625" style="0" customWidth="1"/>
    <col min="18" max="18" width="3.50390625" style="0" customWidth="1"/>
    <col min="19" max="21" width="4.625" style="0" customWidth="1"/>
    <col min="22" max="22" width="2.50390625" style="0" customWidth="1"/>
    <col min="23" max="24" width="4.625" style="0" customWidth="1"/>
    <col min="25" max="25" width="44.50390625" style="0" customWidth="1"/>
    <col min="26" max="38" width="4.625" style="0" hidden="1" customWidth="1"/>
    <col min="39" max="66" width="4.625" style="0" customWidth="1"/>
  </cols>
  <sheetData>
    <row r="1" spans="1:15" ht="22.5" customHeight="1" thickBot="1">
      <c r="A1" s="127"/>
      <c r="B1" s="127"/>
      <c r="C1" s="127"/>
      <c r="D1" s="137"/>
      <c r="E1" s="406">
        <v>2023</v>
      </c>
      <c r="F1" s="406"/>
      <c r="G1" s="406"/>
      <c r="H1" s="139" t="s">
        <v>27</v>
      </c>
      <c r="I1" s="138">
        <v>9</v>
      </c>
      <c r="J1" s="139" t="s">
        <v>112</v>
      </c>
      <c r="K1" s="137"/>
      <c r="L1" s="137"/>
      <c r="M1" s="137"/>
      <c r="N1" s="137"/>
      <c r="O1" s="131"/>
    </row>
    <row r="2" spans="1:15" ht="6" customHeight="1">
      <c r="A2" s="128"/>
      <c r="B2" s="128"/>
      <c r="C2" s="128"/>
      <c r="D2" s="128"/>
      <c r="E2" s="128"/>
      <c r="F2" s="128"/>
      <c r="G2" s="128"/>
      <c r="H2" s="128"/>
      <c r="I2" s="131"/>
      <c r="J2" s="131"/>
      <c r="K2" s="131"/>
      <c r="L2" s="129"/>
      <c r="M2" s="129"/>
      <c r="N2" s="129"/>
      <c r="O2" s="129"/>
    </row>
    <row r="3" spans="1:19" ht="21.75" customHeight="1">
      <c r="A3" s="157"/>
      <c r="B3" s="157"/>
      <c r="C3" s="157"/>
      <c r="D3" s="157"/>
      <c r="E3" s="130"/>
      <c r="F3" s="130"/>
      <c r="G3" s="130"/>
      <c r="H3" s="130"/>
      <c r="I3" s="131"/>
      <c r="J3" s="131"/>
      <c r="K3" s="131"/>
      <c r="L3" s="141" t="s">
        <v>0</v>
      </c>
      <c r="M3" s="407" t="s">
        <v>126</v>
      </c>
      <c r="N3" s="407"/>
      <c r="O3" s="407"/>
      <c r="P3" s="407"/>
      <c r="Q3" s="407"/>
      <c r="R3" s="407"/>
      <c r="S3" s="407"/>
    </row>
    <row r="4" spans="1:19" ht="21.75" customHeight="1">
      <c r="A4" s="157"/>
      <c r="B4" s="157"/>
      <c r="C4" s="157"/>
      <c r="D4" s="157"/>
      <c r="E4" s="408"/>
      <c r="F4" s="408"/>
      <c r="G4" s="127"/>
      <c r="H4" s="127"/>
      <c r="I4" s="131"/>
      <c r="J4" s="131"/>
      <c r="K4" s="131"/>
      <c r="L4" s="142" t="s">
        <v>1</v>
      </c>
      <c r="M4" s="409" t="s">
        <v>127</v>
      </c>
      <c r="N4" s="409"/>
      <c r="O4" s="409"/>
      <c r="P4" s="409"/>
      <c r="Q4" s="409"/>
      <c r="R4" s="409"/>
      <c r="S4" s="409"/>
    </row>
    <row r="5" spans="1:25" ht="21.75" customHeight="1">
      <c r="A5" s="127"/>
      <c r="B5" s="127"/>
      <c r="C5" s="127"/>
      <c r="D5" s="127"/>
      <c r="E5" s="127"/>
      <c r="F5" s="127"/>
      <c r="G5" s="127"/>
      <c r="H5" s="127"/>
      <c r="I5" s="131"/>
      <c r="J5" s="131"/>
      <c r="K5" s="131"/>
      <c r="L5" s="142" t="s">
        <v>118</v>
      </c>
      <c r="M5" s="409" t="s">
        <v>128</v>
      </c>
      <c r="N5" s="409"/>
      <c r="O5" s="409"/>
      <c r="P5" s="409"/>
      <c r="Q5" s="409"/>
      <c r="R5" s="409"/>
      <c r="S5" s="409"/>
      <c r="V5" s="37" t="s">
        <v>35</v>
      </c>
      <c r="W5" s="1"/>
      <c r="X5" s="1"/>
      <c r="Y5" s="1"/>
    </row>
    <row r="6" spans="1:25" ht="6" customHeight="1">
      <c r="A6" s="127"/>
      <c r="B6" s="127"/>
      <c r="C6" s="127"/>
      <c r="D6" s="127"/>
      <c r="E6" s="127"/>
      <c r="F6" s="127"/>
      <c r="G6" s="127"/>
      <c r="H6" s="127"/>
      <c r="I6" s="131"/>
      <c r="J6" s="131"/>
      <c r="K6" s="131"/>
      <c r="L6" s="129"/>
      <c r="M6" s="140"/>
      <c r="N6" s="129"/>
      <c r="O6" s="129"/>
      <c r="V6" s="35"/>
      <c r="W6" s="1"/>
      <c r="X6" s="1"/>
      <c r="Y6" s="1"/>
    </row>
    <row r="7" spans="1:26" ht="20.25" customHeight="1">
      <c r="A7" s="143" t="s">
        <v>111</v>
      </c>
      <c r="B7" s="389" t="s">
        <v>53</v>
      </c>
      <c r="C7" s="390"/>
      <c r="D7" s="391" t="s">
        <v>117</v>
      </c>
      <c r="E7" s="391"/>
      <c r="F7" s="391"/>
      <c r="G7" s="391"/>
      <c r="H7" s="391"/>
      <c r="I7" s="391" t="s">
        <v>115</v>
      </c>
      <c r="J7" s="391"/>
      <c r="K7" s="391"/>
      <c r="L7" s="391"/>
      <c r="M7" s="391" t="s">
        <v>116</v>
      </c>
      <c r="N7" s="391"/>
      <c r="O7" s="391"/>
      <c r="P7" s="391" t="s">
        <v>113</v>
      </c>
      <c r="Q7" s="391"/>
      <c r="R7" s="391"/>
      <c r="S7" s="391"/>
      <c r="V7" s="38" t="s">
        <v>36</v>
      </c>
      <c r="W7" s="1"/>
      <c r="X7" s="1"/>
      <c r="Y7" s="1"/>
      <c r="Z7" t="s">
        <v>53</v>
      </c>
    </row>
    <row r="8" spans="1:30" ht="20.25" customHeight="1">
      <c r="A8" s="136">
        <v>1</v>
      </c>
      <c r="B8" s="401" t="s">
        <v>154</v>
      </c>
      <c r="C8" s="401"/>
      <c r="D8" s="402" t="s">
        <v>129</v>
      </c>
      <c r="E8" s="402"/>
      <c r="F8" s="402"/>
      <c r="G8" s="402"/>
      <c r="H8" s="402"/>
      <c r="I8" s="393">
        <v>200000</v>
      </c>
      <c r="J8" s="393"/>
      <c r="K8" s="393"/>
      <c r="L8" s="393"/>
      <c r="M8" s="393">
        <f>ROUNDDOWN(I8*0.08,0)</f>
        <v>16000</v>
      </c>
      <c r="N8" s="393"/>
      <c r="O8" s="393"/>
      <c r="P8" s="403">
        <f>SUM(I8:O8)</f>
        <v>216000</v>
      </c>
      <c r="Q8" s="404"/>
      <c r="R8" s="404"/>
      <c r="S8" s="405"/>
      <c r="V8" s="39" t="s">
        <v>141</v>
      </c>
      <c r="W8" s="1"/>
      <c r="X8" s="1"/>
      <c r="Y8" s="1"/>
      <c r="Z8" t="s">
        <v>154</v>
      </c>
      <c r="AC8" s="401" t="s">
        <v>114</v>
      </c>
      <c r="AD8" s="401"/>
    </row>
    <row r="9" spans="1:30" ht="20.25" customHeight="1">
      <c r="A9" s="136">
        <v>2</v>
      </c>
      <c r="B9" s="401" t="s">
        <v>154</v>
      </c>
      <c r="C9" s="401"/>
      <c r="D9" s="402" t="s">
        <v>130</v>
      </c>
      <c r="E9" s="402"/>
      <c r="F9" s="402"/>
      <c r="G9" s="402"/>
      <c r="H9" s="402"/>
      <c r="I9" s="393">
        <v>300000</v>
      </c>
      <c r="J9" s="393"/>
      <c r="K9" s="393"/>
      <c r="L9" s="393"/>
      <c r="M9" s="393">
        <f>ROUNDDOWN(I9*0.08,0)</f>
        <v>24000</v>
      </c>
      <c r="N9" s="393"/>
      <c r="O9" s="393"/>
      <c r="P9" s="403">
        <f aca="true" t="shared" si="0" ref="P9:P32">SUM(I9:O9)</f>
        <v>324000</v>
      </c>
      <c r="Q9" s="404"/>
      <c r="R9" s="404"/>
      <c r="S9" s="405"/>
      <c r="V9" s="39" t="s">
        <v>33</v>
      </c>
      <c r="W9" s="1"/>
      <c r="X9" s="1"/>
      <c r="Y9" s="1"/>
      <c r="Z9" t="s">
        <v>122</v>
      </c>
      <c r="AC9" s="401" t="s">
        <v>119</v>
      </c>
      <c r="AD9" s="401"/>
    </row>
    <row r="10" spans="1:26" ht="20.25" customHeight="1">
      <c r="A10" s="136">
        <v>3</v>
      </c>
      <c r="B10" s="401" t="s">
        <v>154</v>
      </c>
      <c r="C10" s="401"/>
      <c r="D10" s="402" t="s">
        <v>131</v>
      </c>
      <c r="E10" s="402"/>
      <c r="F10" s="402"/>
      <c r="G10" s="402"/>
      <c r="H10" s="402"/>
      <c r="I10" s="393">
        <v>400000</v>
      </c>
      <c r="J10" s="393"/>
      <c r="K10" s="393"/>
      <c r="L10" s="393"/>
      <c r="M10" s="393">
        <f aca="true" t="shared" si="1" ref="M10:M32">ROUNDDOWN(I10*0.08,0)</f>
        <v>32000</v>
      </c>
      <c r="N10" s="393"/>
      <c r="O10" s="393"/>
      <c r="P10" s="403">
        <f t="shared" si="0"/>
        <v>432000</v>
      </c>
      <c r="Q10" s="404"/>
      <c r="R10" s="404"/>
      <c r="S10" s="405"/>
      <c r="V10" s="38" t="s">
        <v>37</v>
      </c>
      <c r="W10" s="1"/>
      <c r="X10" s="1"/>
      <c r="Y10" s="1"/>
      <c r="Z10" t="s">
        <v>123</v>
      </c>
    </row>
    <row r="11" spans="1:26" ht="20.25" customHeight="1">
      <c r="A11" s="136">
        <v>4</v>
      </c>
      <c r="B11" s="401" t="s">
        <v>154</v>
      </c>
      <c r="C11" s="401"/>
      <c r="D11" s="402" t="s">
        <v>129</v>
      </c>
      <c r="E11" s="402"/>
      <c r="F11" s="402"/>
      <c r="G11" s="402"/>
      <c r="H11" s="402"/>
      <c r="I11" s="393">
        <v>500000</v>
      </c>
      <c r="J11" s="393"/>
      <c r="K11" s="393"/>
      <c r="L11" s="393"/>
      <c r="M11" s="393">
        <f t="shared" si="1"/>
        <v>40000</v>
      </c>
      <c r="N11" s="393"/>
      <c r="O11" s="393"/>
      <c r="P11" s="403">
        <f t="shared" si="0"/>
        <v>540000</v>
      </c>
      <c r="Q11" s="404"/>
      <c r="R11" s="404"/>
      <c r="S11" s="405"/>
      <c r="V11" s="38" t="s">
        <v>38</v>
      </c>
      <c r="W11" s="1"/>
      <c r="X11" s="1"/>
      <c r="Y11" s="1"/>
      <c r="Z11" t="s">
        <v>124</v>
      </c>
    </row>
    <row r="12" spans="1:26" ht="20.25" customHeight="1">
      <c r="A12" s="136">
        <v>5</v>
      </c>
      <c r="B12" s="401" t="s">
        <v>154</v>
      </c>
      <c r="C12" s="401"/>
      <c r="D12" s="402" t="s">
        <v>129</v>
      </c>
      <c r="E12" s="402"/>
      <c r="F12" s="402"/>
      <c r="G12" s="402"/>
      <c r="H12" s="402"/>
      <c r="I12" s="393">
        <v>600000</v>
      </c>
      <c r="J12" s="393"/>
      <c r="K12" s="393"/>
      <c r="L12" s="393"/>
      <c r="M12" s="393">
        <f t="shared" si="1"/>
        <v>48000</v>
      </c>
      <c r="N12" s="393"/>
      <c r="O12" s="393"/>
      <c r="P12" s="403">
        <f t="shared" si="0"/>
        <v>648000</v>
      </c>
      <c r="Q12" s="404"/>
      <c r="R12" s="404"/>
      <c r="S12" s="405"/>
      <c r="V12" s="38" t="s">
        <v>39</v>
      </c>
      <c r="W12" s="1"/>
      <c r="X12" s="1"/>
      <c r="Y12" s="1"/>
      <c r="Z12" t="s">
        <v>125</v>
      </c>
    </row>
    <row r="13" spans="1:25" ht="20.25" customHeight="1">
      <c r="A13" s="136">
        <v>6</v>
      </c>
      <c r="B13" s="401" t="s">
        <v>154</v>
      </c>
      <c r="C13" s="401"/>
      <c r="D13" s="402" t="s">
        <v>129</v>
      </c>
      <c r="E13" s="402"/>
      <c r="F13" s="402"/>
      <c r="G13" s="402"/>
      <c r="H13" s="402"/>
      <c r="I13" s="393">
        <v>700000</v>
      </c>
      <c r="J13" s="393"/>
      <c r="K13" s="393"/>
      <c r="L13" s="393"/>
      <c r="M13" s="393">
        <f t="shared" si="1"/>
        <v>56000</v>
      </c>
      <c r="N13" s="393"/>
      <c r="O13" s="393"/>
      <c r="P13" s="403">
        <f t="shared" si="0"/>
        <v>756000</v>
      </c>
      <c r="Q13" s="404"/>
      <c r="R13" s="404"/>
      <c r="S13" s="405"/>
      <c r="V13" s="38" t="s">
        <v>55</v>
      </c>
      <c r="W13" s="1"/>
      <c r="X13" s="1"/>
      <c r="Y13" s="1"/>
    </row>
    <row r="14" spans="1:25" ht="20.25" customHeight="1">
      <c r="A14" s="136">
        <v>7</v>
      </c>
      <c r="B14" s="401" t="s">
        <v>154</v>
      </c>
      <c r="C14" s="401"/>
      <c r="D14" s="402" t="s">
        <v>132</v>
      </c>
      <c r="E14" s="402"/>
      <c r="F14" s="402"/>
      <c r="G14" s="402"/>
      <c r="H14" s="402"/>
      <c r="I14" s="393">
        <v>800000</v>
      </c>
      <c r="J14" s="393"/>
      <c r="K14" s="393"/>
      <c r="L14" s="393"/>
      <c r="M14" s="393">
        <f t="shared" si="1"/>
        <v>64000</v>
      </c>
      <c r="N14" s="393"/>
      <c r="O14" s="393"/>
      <c r="P14" s="403">
        <f t="shared" si="0"/>
        <v>864000</v>
      </c>
      <c r="Q14" s="404"/>
      <c r="R14" s="404"/>
      <c r="S14" s="405"/>
      <c r="V14" s="36"/>
      <c r="W14" s="11"/>
      <c r="X14" s="11"/>
      <c r="Y14" s="11"/>
    </row>
    <row r="15" spans="1:41" ht="20.25" customHeight="1">
      <c r="A15" s="136">
        <v>8</v>
      </c>
      <c r="B15" s="401" t="s">
        <v>123</v>
      </c>
      <c r="C15" s="401"/>
      <c r="D15" s="402" t="s">
        <v>133</v>
      </c>
      <c r="E15" s="402"/>
      <c r="F15" s="402"/>
      <c r="G15" s="402"/>
      <c r="H15" s="402"/>
      <c r="I15" s="393">
        <v>900000</v>
      </c>
      <c r="J15" s="393"/>
      <c r="K15" s="393"/>
      <c r="L15" s="393"/>
      <c r="M15" s="393">
        <f t="shared" si="1"/>
        <v>72000</v>
      </c>
      <c r="N15" s="393"/>
      <c r="O15" s="393"/>
      <c r="P15" s="403">
        <f t="shared" si="0"/>
        <v>972000</v>
      </c>
      <c r="Q15" s="404"/>
      <c r="R15" s="404"/>
      <c r="S15" s="405"/>
      <c r="V15" s="38"/>
      <c r="W15" s="2"/>
      <c r="X15" s="2"/>
      <c r="Y15" s="2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</row>
    <row r="16" spans="1:41" ht="20.25" customHeight="1">
      <c r="A16" s="136">
        <v>9</v>
      </c>
      <c r="B16" s="401" t="s">
        <v>123</v>
      </c>
      <c r="C16" s="401"/>
      <c r="D16" s="402" t="s">
        <v>135</v>
      </c>
      <c r="E16" s="402"/>
      <c r="F16" s="402"/>
      <c r="G16" s="402"/>
      <c r="H16" s="402"/>
      <c r="I16" s="393">
        <v>1000000</v>
      </c>
      <c r="J16" s="393"/>
      <c r="K16" s="393"/>
      <c r="L16" s="393"/>
      <c r="M16" s="393">
        <f>ROUNDDOWN(I16*0.08,0)</f>
        <v>80000</v>
      </c>
      <c r="N16" s="393"/>
      <c r="O16" s="393"/>
      <c r="P16" s="403">
        <f t="shared" si="0"/>
        <v>1080000</v>
      </c>
      <c r="Q16" s="404"/>
      <c r="R16" s="404"/>
      <c r="S16" s="405"/>
      <c r="V16" s="38"/>
      <c r="W16" s="11"/>
      <c r="X16" s="11"/>
      <c r="Y16" s="11"/>
      <c r="Z16" s="152"/>
      <c r="AA16" s="152"/>
      <c r="AB16" s="158" t="s">
        <v>145</v>
      </c>
      <c r="AC16" s="152"/>
      <c r="AD16" s="152"/>
      <c r="AE16" s="153"/>
      <c r="AF16" s="153"/>
      <c r="AG16" s="153"/>
      <c r="AH16" s="153"/>
      <c r="AI16" s="153"/>
      <c r="AJ16" s="153"/>
      <c r="AK16" s="153"/>
      <c r="AL16" s="154"/>
      <c r="AM16" s="155"/>
      <c r="AN16" s="155"/>
      <c r="AO16" s="155"/>
    </row>
    <row r="17" spans="1:41" ht="20.25" customHeight="1">
      <c r="A17" s="136">
        <v>10</v>
      </c>
      <c r="B17" s="401" t="s">
        <v>123</v>
      </c>
      <c r="C17" s="401"/>
      <c r="D17" s="402" t="s">
        <v>134</v>
      </c>
      <c r="E17" s="402"/>
      <c r="F17" s="402"/>
      <c r="G17" s="402"/>
      <c r="H17" s="402"/>
      <c r="I17" s="393">
        <v>30000</v>
      </c>
      <c r="J17" s="393"/>
      <c r="K17" s="393"/>
      <c r="L17" s="393"/>
      <c r="M17" s="393">
        <f t="shared" si="1"/>
        <v>2400</v>
      </c>
      <c r="N17" s="393"/>
      <c r="O17" s="393"/>
      <c r="P17" s="403">
        <f>SUM(I17:O17)</f>
        <v>32400</v>
      </c>
      <c r="Q17" s="404"/>
      <c r="R17" s="404"/>
      <c r="S17" s="405"/>
      <c r="U17" s="159"/>
      <c r="V17" s="164"/>
      <c r="W17" s="160"/>
      <c r="X17" s="160"/>
      <c r="Y17" s="160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2"/>
      <c r="AM17" s="155"/>
      <c r="AN17" s="155"/>
      <c r="AO17" s="155"/>
    </row>
    <row r="18" spans="1:41" ht="20.25" customHeight="1">
      <c r="A18" s="136">
        <v>11</v>
      </c>
      <c r="B18" s="401" t="s">
        <v>124</v>
      </c>
      <c r="C18" s="401"/>
      <c r="D18" s="402" t="s">
        <v>136</v>
      </c>
      <c r="E18" s="402"/>
      <c r="F18" s="402"/>
      <c r="G18" s="402"/>
      <c r="H18" s="402"/>
      <c r="I18" s="393">
        <v>100000</v>
      </c>
      <c r="J18" s="393"/>
      <c r="K18" s="393"/>
      <c r="L18" s="393"/>
      <c r="M18" s="393">
        <f t="shared" si="1"/>
        <v>8000</v>
      </c>
      <c r="N18" s="393"/>
      <c r="O18" s="393"/>
      <c r="P18" s="403">
        <f t="shared" si="0"/>
        <v>108000</v>
      </c>
      <c r="Q18" s="404"/>
      <c r="R18" s="404"/>
      <c r="S18" s="405"/>
      <c r="U18" s="159"/>
      <c r="V18" s="163"/>
      <c r="W18" s="163"/>
      <c r="X18" s="163"/>
      <c r="Y18" s="163"/>
      <c r="Z18" s="161"/>
      <c r="AA18" s="161"/>
      <c r="AB18" s="158" t="s">
        <v>144</v>
      </c>
      <c r="AC18" s="161"/>
      <c r="AD18" s="161"/>
      <c r="AE18" s="161"/>
      <c r="AF18" s="161"/>
      <c r="AG18" s="161"/>
      <c r="AH18" s="161"/>
      <c r="AI18" s="161"/>
      <c r="AJ18" s="161"/>
      <c r="AK18" s="161"/>
      <c r="AL18" s="162"/>
      <c r="AM18" s="155"/>
      <c r="AN18" s="155"/>
      <c r="AO18" s="155"/>
    </row>
    <row r="19" spans="1:41" ht="20.25" customHeight="1">
      <c r="A19" s="136">
        <v>12</v>
      </c>
      <c r="B19" s="401" t="s">
        <v>124</v>
      </c>
      <c r="C19" s="401"/>
      <c r="D19" s="402" t="s">
        <v>138</v>
      </c>
      <c r="E19" s="402"/>
      <c r="F19" s="402"/>
      <c r="G19" s="402"/>
      <c r="H19" s="402"/>
      <c r="I19" s="393">
        <v>200000</v>
      </c>
      <c r="J19" s="393"/>
      <c r="K19" s="393"/>
      <c r="L19" s="393"/>
      <c r="M19" s="393">
        <f t="shared" si="1"/>
        <v>16000</v>
      </c>
      <c r="N19" s="393"/>
      <c r="O19" s="393"/>
      <c r="P19" s="403">
        <f t="shared" si="0"/>
        <v>216000</v>
      </c>
      <c r="Q19" s="404"/>
      <c r="R19" s="404"/>
      <c r="S19" s="405"/>
      <c r="U19" s="159"/>
      <c r="V19" s="163"/>
      <c r="W19" s="163"/>
      <c r="X19" s="163"/>
      <c r="Y19" s="163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2"/>
      <c r="AM19" s="155"/>
      <c r="AN19" s="155"/>
      <c r="AO19" s="155"/>
    </row>
    <row r="20" spans="1:41" ht="20.25" customHeight="1">
      <c r="A20" s="136">
        <v>13</v>
      </c>
      <c r="B20" s="401" t="s">
        <v>124</v>
      </c>
      <c r="C20" s="401"/>
      <c r="D20" s="402" t="s">
        <v>137</v>
      </c>
      <c r="E20" s="402"/>
      <c r="F20" s="402"/>
      <c r="G20" s="402"/>
      <c r="H20" s="402"/>
      <c r="I20" s="393">
        <v>300000</v>
      </c>
      <c r="J20" s="393"/>
      <c r="K20" s="393"/>
      <c r="L20" s="393"/>
      <c r="M20" s="393">
        <f t="shared" si="1"/>
        <v>24000</v>
      </c>
      <c r="N20" s="393"/>
      <c r="O20" s="393"/>
      <c r="P20" s="403">
        <f t="shared" si="0"/>
        <v>324000</v>
      </c>
      <c r="Q20" s="404"/>
      <c r="R20" s="404"/>
      <c r="S20" s="405"/>
      <c r="U20" s="159"/>
      <c r="V20" s="163"/>
      <c r="W20" s="163"/>
      <c r="X20" s="163"/>
      <c r="Y20" s="163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2"/>
      <c r="AM20" s="155"/>
      <c r="AN20" s="155"/>
      <c r="AO20" s="155"/>
    </row>
    <row r="21" spans="1:41" ht="20.25" customHeight="1">
      <c r="A21" s="136">
        <v>14</v>
      </c>
      <c r="B21" s="401" t="s">
        <v>124</v>
      </c>
      <c r="C21" s="401"/>
      <c r="D21" s="402" t="s">
        <v>129</v>
      </c>
      <c r="E21" s="402"/>
      <c r="F21" s="402"/>
      <c r="G21" s="402"/>
      <c r="H21" s="402"/>
      <c r="I21" s="393">
        <v>400000</v>
      </c>
      <c r="J21" s="393"/>
      <c r="K21" s="393"/>
      <c r="L21" s="393"/>
      <c r="M21" s="393">
        <f t="shared" si="1"/>
        <v>32000</v>
      </c>
      <c r="N21" s="393"/>
      <c r="O21" s="393"/>
      <c r="P21" s="403">
        <f t="shared" si="0"/>
        <v>432000</v>
      </c>
      <c r="Q21" s="404"/>
      <c r="R21" s="404"/>
      <c r="S21" s="405"/>
      <c r="U21" s="159"/>
      <c r="V21" s="163"/>
      <c r="W21" s="163"/>
      <c r="X21" s="163"/>
      <c r="Y21" s="163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2"/>
      <c r="AM21" s="155"/>
      <c r="AN21" s="155"/>
      <c r="AO21" s="155"/>
    </row>
    <row r="22" spans="1:41" ht="20.25" customHeight="1">
      <c r="A22" s="136">
        <v>15</v>
      </c>
      <c r="B22" s="401" t="s">
        <v>125</v>
      </c>
      <c r="C22" s="401"/>
      <c r="D22" s="402" t="s">
        <v>139</v>
      </c>
      <c r="E22" s="402"/>
      <c r="F22" s="402"/>
      <c r="G22" s="402"/>
      <c r="H22" s="402"/>
      <c r="I22" s="393">
        <v>100000</v>
      </c>
      <c r="J22" s="393"/>
      <c r="K22" s="393"/>
      <c r="L22" s="393"/>
      <c r="M22" s="393">
        <f t="shared" si="1"/>
        <v>8000</v>
      </c>
      <c r="N22" s="393"/>
      <c r="O22" s="393"/>
      <c r="P22" s="403">
        <f t="shared" si="0"/>
        <v>108000</v>
      </c>
      <c r="Q22" s="404"/>
      <c r="R22" s="404"/>
      <c r="S22" s="405"/>
      <c r="U22" s="159"/>
      <c r="V22" s="163"/>
      <c r="W22" s="163"/>
      <c r="X22" s="163"/>
      <c r="Y22" s="163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2"/>
      <c r="AM22" s="155"/>
      <c r="AN22" s="155"/>
      <c r="AO22" s="155"/>
    </row>
    <row r="23" spans="1:41" ht="20.25" customHeight="1">
      <c r="A23" s="136">
        <v>16</v>
      </c>
      <c r="B23" s="401" t="s">
        <v>125</v>
      </c>
      <c r="C23" s="401"/>
      <c r="D23" s="402" t="s">
        <v>129</v>
      </c>
      <c r="E23" s="402"/>
      <c r="F23" s="402"/>
      <c r="G23" s="402"/>
      <c r="H23" s="402"/>
      <c r="I23" s="393">
        <v>150000</v>
      </c>
      <c r="J23" s="393"/>
      <c r="K23" s="393"/>
      <c r="L23" s="393"/>
      <c r="M23" s="393">
        <f t="shared" si="1"/>
        <v>12000</v>
      </c>
      <c r="N23" s="393"/>
      <c r="O23" s="393"/>
      <c r="P23" s="403">
        <f t="shared" si="0"/>
        <v>162000</v>
      </c>
      <c r="Q23" s="404"/>
      <c r="R23" s="404"/>
      <c r="S23" s="405"/>
      <c r="U23" s="159"/>
      <c r="V23" s="163"/>
      <c r="W23" s="163"/>
      <c r="X23" s="163"/>
      <c r="Y23" s="163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2"/>
      <c r="AM23" s="155"/>
      <c r="AN23" s="155"/>
      <c r="AO23" s="155"/>
    </row>
    <row r="24" spans="1:41" ht="20.25" customHeight="1">
      <c r="A24" s="136">
        <v>17</v>
      </c>
      <c r="B24" s="401" t="s">
        <v>125</v>
      </c>
      <c r="C24" s="401"/>
      <c r="D24" s="402" t="s">
        <v>140</v>
      </c>
      <c r="E24" s="402"/>
      <c r="F24" s="402"/>
      <c r="G24" s="402"/>
      <c r="H24" s="402"/>
      <c r="I24" s="393">
        <v>200000</v>
      </c>
      <c r="J24" s="393"/>
      <c r="K24" s="393"/>
      <c r="L24" s="393"/>
      <c r="M24" s="393">
        <f t="shared" si="1"/>
        <v>16000</v>
      </c>
      <c r="N24" s="393"/>
      <c r="O24" s="393"/>
      <c r="P24" s="403">
        <f t="shared" si="0"/>
        <v>216000</v>
      </c>
      <c r="Q24" s="404"/>
      <c r="R24" s="404"/>
      <c r="S24" s="405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</row>
    <row r="25" spans="1:19" ht="20.25" customHeight="1">
      <c r="A25" s="136">
        <v>18</v>
      </c>
      <c r="B25" s="401"/>
      <c r="C25" s="401"/>
      <c r="D25" s="402"/>
      <c r="E25" s="402"/>
      <c r="F25" s="402"/>
      <c r="G25" s="402"/>
      <c r="H25" s="402"/>
      <c r="I25" s="393"/>
      <c r="J25" s="393"/>
      <c r="K25" s="393"/>
      <c r="L25" s="393"/>
      <c r="M25" s="393">
        <f t="shared" si="1"/>
        <v>0</v>
      </c>
      <c r="N25" s="393"/>
      <c r="O25" s="393"/>
      <c r="P25" s="403">
        <f t="shared" si="0"/>
        <v>0</v>
      </c>
      <c r="Q25" s="404"/>
      <c r="R25" s="404"/>
      <c r="S25" s="405"/>
    </row>
    <row r="26" spans="1:19" ht="20.25" customHeight="1">
      <c r="A26" s="136">
        <v>19</v>
      </c>
      <c r="B26" s="401"/>
      <c r="C26" s="401"/>
      <c r="D26" s="402"/>
      <c r="E26" s="402"/>
      <c r="F26" s="402"/>
      <c r="G26" s="402"/>
      <c r="H26" s="402"/>
      <c r="I26" s="393"/>
      <c r="J26" s="393"/>
      <c r="K26" s="393"/>
      <c r="L26" s="393"/>
      <c r="M26" s="393">
        <f t="shared" si="1"/>
        <v>0</v>
      </c>
      <c r="N26" s="393"/>
      <c r="O26" s="393"/>
      <c r="P26" s="403">
        <f t="shared" si="0"/>
        <v>0</v>
      </c>
      <c r="Q26" s="404"/>
      <c r="R26" s="404"/>
      <c r="S26" s="405"/>
    </row>
    <row r="27" spans="1:19" ht="20.25" customHeight="1">
      <c r="A27" s="136">
        <v>20</v>
      </c>
      <c r="B27" s="401"/>
      <c r="C27" s="401"/>
      <c r="D27" s="402"/>
      <c r="E27" s="402"/>
      <c r="F27" s="402"/>
      <c r="G27" s="402"/>
      <c r="H27" s="402"/>
      <c r="I27" s="393"/>
      <c r="J27" s="393"/>
      <c r="K27" s="393"/>
      <c r="L27" s="393"/>
      <c r="M27" s="393">
        <f t="shared" si="1"/>
        <v>0</v>
      </c>
      <c r="N27" s="393"/>
      <c r="O27" s="393"/>
      <c r="P27" s="403">
        <f t="shared" si="0"/>
        <v>0</v>
      </c>
      <c r="Q27" s="404"/>
      <c r="R27" s="404"/>
      <c r="S27" s="405"/>
    </row>
    <row r="28" spans="1:19" ht="20.25" customHeight="1">
      <c r="A28" s="136">
        <v>21</v>
      </c>
      <c r="B28" s="401"/>
      <c r="C28" s="401"/>
      <c r="D28" s="402"/>
      <c r="E28" s="402"/>
      <c r="F28" s="402"/>
      <c r="G28" s="402"/>
      <c r="H28" s="402"/>
      <c r="I28" s="393"/>
      <c r="J28" s="393"/>
      <c r="K28" s="393"/>
      <c r="L28" s="393"/>
      <c r="M28" s="393">
        <f t="shared" si="1"/>
        <v>0</v>
      </c>
      <c r="N28" s="393"/>
      <c r="O28" s="393"/>
      <c r="P28" s="403">
        <f t="shared" si="0"/>
        <v>0</v>
      </c>
      <c r="Q28" s="404"/>
      <c r="R28" s="404"/>
      <c r="S28" s="405"/>
    </row>
    <row r="29" spans="1:19" ht="20.25" customHeight="1">
      <c r="A29" s="136">
        <v>22</v>
      </c>
      <c r="B29" s="401"/>
      <c r="C29" s="401"/>
      <c r="D29" s="402"/>
      <c r="E29" s="402"/>
      <c r="F29" s="402"/>
      <c r="G29" s="402"/>
      <c r="H29" s="402"/>
      <c r="I29" s="393"/>
      <c r="J29" s="393"/>
      <c r="K29" s="393"/>
      <c r="L29" s="393"/>
      <c r="M29" s="393">
        <f t="shared" si="1"/>
        <v>0</v>
      </c>
      <c r="N29" s="393"/>
      <c r="O29" s="393"/>
      <c r="P29" s="403">
        <f t="shared" si="0"/>
        <v>0</v>
      </c>
      <c r="Q29" s="404"/>
      <c r="R29" s="404"/>
      <c r="S29" s="405"/>
    </row>
    <row r="30" spans="1:19" ht="20.25" customHeight="1">
      <c r="A30" s="136">
        <v>23</v>
      </c>
      <c r="B30" s="401"/>
      <c r="C30" s="401"/>
      <c r="D30" s="402"/>
      <c r="E30" s="402"/>
      <c r="F30" s="402"/>
      <c r="G30" s="402"/>
      <c r="H30" s="402"/>
      <c r="I30" s="393"/>
      <c r="J30" s="393"/>
      <c r="K30" s="393"/>
      <c r="L30" s="393"/>
      <c r="M30" s="393">
        <f t="shared" si="1"/>
        <v>0</v>
      </c>
      <c r="N30" s="393"/>
      <c r="O30" s="393"/>
      <c r="P30" s="403">
        <f t="shared" si="0"/>
        <v>0</v>
      </c>
      <c r="Q30" s="404"/>
      <c r="R30" s="404"/>
      <c r="S30" s="405"/>
    </row>
    <row r="31" spans="1:19" ht="20.25" customHeight="1">
      <c r="A31" s="136">
        <v>24</v>
      </c>
      <c r="B31" s="401"/>
      <c r="C31" s="401"/>
      <c r="D31" s="402"/>
      <c r="E31" s="402"/>
      <c r="F31" s="402"/>
      <c r="G31" s="402"/>
      <c r="H31" s="402"/>
      <c r="I31" s="393"/>
      <c r="J31" s="393"/>
      <c r="K31" s="393"/>
      <c r="L31" s="393"/>
      <c r="M31" s="393">
        <f t="shared" si="1"/>
        <v>0</v>
      </c>
      <c r="N31" s="393"/>
      <c r="O31" s="393"/>
      <c r="P31" s="403">
        <f t="shared" si="0"/>
        <v>0</v>
      </c>
      <c r="Q31" s="404"/>
      <c r="R31" s="404"/>
      <c r="S31" s="405"/>
    </row>
    <row r="32" spans="1:19" ht="20.25" customHeight="1">
      <c r="A32" s="136">
        <v>25</v>
      </c>
      <c r="B32" s="401"/>
      <c r="C32" s="401"/>
      <c r="D32" s="402"/>
      <c r="E32" s="402"/>
      <c r="F32" s="402"/>
      <c r="G32" s="402"/>
      <c r="H32" s="402"/>
      <c r="I32" s="393"/>
      <c r="J32" s="393"/>
      <c r="K32" s="393"/>
      <c r="L32" s="393"/>
      <c r="M32" s="393">
        <f t="shared" si="1"/>
        <v>0</v>
      </c>
      <c r="N32" s="393"/>
      <c r="O32" s="393"/>
      <c r="P32" s="403">
        <f t="shared" si="0"/>
        <v>0</v>
      </c>
      <c r="Q32" s="404"/>
      <c r="R32" s="404"/>
      <c r="S32" s="405"/>
    </row>
    <row r="33" spans="1:20" ht="20.25" customHeight="1">
      <c r="A33" s="149"/>
      <c r="B33" s="392"/>
      <c r="C33" s="392"/>
      <c r="D33" s="392"/>
      <c r="E33" s="392"/>
      <c r="F33" s="392"/>
      <c r="G33" s="392"/>
      <c r="H33" s="392"/>
      <c r="I33" s="393">
        <f>SUM(I8:L32)</f>
        <v>6880000</v>
      </c>
      <c r="J33" s="393"/>
      <c r="K33" s="393"/>
      <c r="L33" s="393"/>
      <c r="M33" s="393">
        <f>SUM(M8:O32)</f>
        <v>550400</v>
      </c>
      <c r="N33" s="393"/>
      <c r="O33" s="393"/>
      <c r="P33" s="394">
        <f>SUM(P8:S32)</f>
        <v>7430400</v>
      </c>
      <c r="Q33" s="395"/>
      <c r="R33" s="395"/>
      <c r="S33" s="396"/>
      <c r="T33" s="148"/>
    </row>
    <row r="34" spans="1:19" ht="4.5" customHeight="1">
      <c r="A34" s="134"/>
      <c r="B34" s="397"/>
      <c r="C34" s="397"/>
      <c r="D34" s="398"/>
      <c r="E34" s="398"/>
      <c r="F34" s="398"/>
      <c r="G34" s="398"/>
      <c r="H34" s="398"/>
      <c r="I34" s="399"/>
      <c r="J34" s="399"/>
      <c r="K34" s="399"/>
      <c r="L34" s="399"/>
      <c r="M34" s="399"/>
      <c r="N34" s="399"/>
      <c r="O34" s="399"/>
      <c r="P34" s="400"/>
      <c r="Q34" s="400"/>
      <c r="R34" s="400"/>
      <c r="S34" s="400"/>
    </row>
    <row r="35" spans="1:20" ht="20.25" customHeight="1">
      <c r="A35" s="150" t="s">
        <v>161</v>
      </c>
      <c r="B35" s="144"/>
      <c r="C35" s="144"/>
      <c r="D35" s="145"/>
      <c r="E35" s="145"/>
      <c r="F35" s="145"/>
      <c r="G35" s="145"/>
      <c r="H35" s="145"/>
      <c r="I35" s="146"/>
      <c r="J35" s="146"/>
      <c r="K35" s="146"/>
      <c r="L35" s="146"/>
      <c r="M35" s="146"/>
      <c r="N35" s="146"/>
      <c r="O35" s="146"/>
      <c r="P35" s="147"/>
      <c r="Q35" s="147"/>
      <c r="R35" s="147"/>
      <c r="S35" s="147"/>
      <c r="T35" s="148"/>
    </row>
    <row r="36" spans="1:20" ht="20.25" customHeight="1">
      <c r="A36" s="167" t="s">
        <v>47</v>
      </c>
      <c r="B36" s="389" t="s">
        <v>53</v>
      </c>
      <c r="C36" s="390"/>
      <c r="D36" s="391"/>
      <c r="E36" s="391"/>
      <c r="F36" s="391"/>
      <c r="G36" s="391"/>
      <c r="H36" s="391"/>
      <c r="I36" s="391" t="s">
        <v>115</v>
      </c>
      <c r="J36" s="391"/>
      <c r="K36" s="391"/>
      <c r="L36" s="391"/>
      <c r="M36" s="391" t="s">
        <v>116</v>
      </c>
      <c r="N36" s="391"/>
      <c r="O36" s="391"/>
      <c r="P36" s="391" t="s">
        <v>113</v>
      </c>
      <c r="Q36" s="391"/>
      <c r="R36" s="391"/>
      <c r="S36" s="391"/>
      <c r="T36" s="148"/>
    </row>
    <row r="37" spans="1:20" ht="20.25" customHeight="1">
      <c r="A37" s="167">
        <v>1</v>
      </c>
      <c r="B37" s="376" t="s">
        <v>155</v>
      </c>
      <c r="C37" s="376"/>
      <c r="D37" s="377"/>
      <c r="E37" s="377"/>
      <c r="F37" s="377"/>
      <c r="G37" s="377"/>
      <c r="H37" s="377"/>
      <c r="I37" s="378">
        <v>3500000</v>
      </c>
      <c r="J37" s="378"/>
      <c r="K37" s="378"/>
      <c r="L37" s="378"/>
      <c r="M37" s="378">
        <v>280000</v>
      </c>
      <c r="N37" s="378"/>
      <c r="O37" s="378"/>
      <c r="P37" s="379">
        <v>3780000</v>
      </c>
      <c r="Q37" s="380"/>
      <c r="R37" s="380"/>
      <c r="S37" s="380"/>
      <c r="T37" s="148"/>
    </row>
    <row r="38" spans="1:20" ht="21" customHeight="1">
      <c r="A38" s="176">
        <v>2</v>
      </c>
      <c r="B38" s="376" t="s">
        <v>120</v>
      </c>
      <c r="C38" s="376"/>
      <c r="D38" s="377"/>
      <c r="E38" s="377"/>
      <c r="F38" s="377"/>
      <c r="G38" s="377"/>
      <c r="H38" s="377"/>
      <c r="I38" s="378">
        <v>1000000</v>
      </c>
      <c r="J38" s="378"/>
      <c r="K38" s="378"/>
      <c r="L38" s="378"/>
      <c r="M38" s="378">
        <v>80000</v>
      </c>
      <c r="N38" s="378"/>
      <c r="O38" s="378"/>
      <c r="P38" s="379">
        <v>1080000</v>
      </c>
      <c r="Q38" s="380"/>
      <c r="R38" s="380"/>
      <c r="S38" s="380"/>
      <c r="T38" s="148"/>
    </row>
    <row r="39" spans="1:19" ht="21" customHeight="1">
      <c r="A39" s="170">
        <v>3</v>
      </c>
      <c r="B39" s="376" t="s">
        <v>121</v>
      </c>
      <c r="C39" s="376"/>
      <c r="D39" s="377"/>
      <c r="E39" s="377"/>
      <c r="F39" s="377"/>
      <c r="G39" s="377"/>
      <c r="H39" s="377"/>
      <c r="I39" s="378">
        <v>850000</v>
      </c>
      <c r="J39" s="378"/>
      <c r="K39" s="378"/>
      <c r="L39" s="378"/>
      <c r="M39" s="378">
        <v>68000</v>
      </c>
      <c r="N39" s="378"/>
      <c r="O39" s="378"/>
      <c r="P39" s="379">
        <v>486000</v>
      </c>
      <c r="Q39" s="380"/>
      <c r="R39" s="380"/>
      <c r="S39" s="380"/>
    </row>
    <row r="40" spans="1:19" ht="21" customHeight="1">
      <c r="A40" s="170">
        <v>4</v>
      </c>
      <c r="B40" s="376" t="s">
        <v>158</v>
      </c>
      <c r="C40" s="376"/>
      <c r="D40" s="377"/>
      <c r="E40" s="377"/>
      <c r="F40" s="377"/>
      <c r="G40" s="377"/>
      <c r="H40" s="377"/>
      <c r="I40" s="378">
        <v>1930000</v>
      </c>
      <c r="J40" s="378"/>
      <c r="K40" s="378"/>
      <c r="L40" s="378"/>
      <c r="M40" s="378">
        <v>154400</v>
      </c>
      <c r="N40" s="378"/>
      <c r="O40" s="378"/>
      <c r="P40" s="379">
        <v>2084400</v>
      </c>
      <c r="Q40" s="380"/>
      <c r="R40" s="380"/>
      <c r="S40" s="380"/>
    </row>
    <row r="41" spans="1:19" ht="21" customHeight="1">
      <c r="A41" s="170">
        <v>5</v>
      </c>
      <c r="B41" s="376" t="s">
        <v>159</v>
      </c>
      <c r="C41" s="376"/>
      <c r="D41" s="377"/>
      <c r="E41" s="377"/>
      <c r="F41" s="377"/>
      <c r="G41" s="377"/>
      <c r="H41" s="377"/>
      <c r="I41" s="378"/>
      <c r="J41" s="378"/>
      <c r="K41" s="378"/>
      <c r="L41" s="378"/>
      <c r="M41" s="378"/>
      <c r="N41" s="378"/>
      <c r="O41" s="378"/>
      <c r="P41" s="379"/>
      <c r="Q41" s="380"/>
      <c r="R41" s="380"/>
      <c r="S41" s="380"/>
    </row>
    <row r="42" spans="1:19" ht="21" customHeight="1" thickBot="1">
      <c r="A42" s="170"/>
      <c r="B42" s="381"/>
      <c r="C42" s="381"/>
      <c r="D42" s="382" t="s">
        <v>10</v>
      </c>
      <c r="E42" s="383"/>
      <c r="F42" s="383"/>
      <c r="G42" s="383"/>
      <c r="H42" s="384"/>
      <c r="I42" s="385">
        <v>6880000</v>
      </c>
      <c r="J42" s="385"/>
      <c r="K42" s="385"/>
      <c r="L42" s="385"/>
      <c r="M42" s="385">
        <v>550400</v>
      </c>
      <c r="N42" s="385"/>
      <c r="O42" s="385"/>
      <c r="P42" s="386">
        <f>SUM(P36:S41)</f>
        <v>7430400</v>
      </c>
      <c r="Q42" s="387"/>
      <c r="R42" s="387"/>
      <c r="S42" s="388"/>
    </row>
    <row r="43" ht="21" customHeight="1" thickTop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</sheetData>
  <sheetProtection/>
  <protectedRanges>
    <protectedRange sqref="AC8:AD9 B8:O32" name="範囲2"/>
    <protectedRange sqref="E1 I1 M3:S5" name="範囲1"/>
  </protectedRanges>
  <mergeCells count="181">
    <mergeCell ref="E1:G1"/>
    <mergeCell ref="AC9:AD9"/>
    <mergeCell ref="M3:S3"/>
    <mergeCell ref="E4:F4"/>
    <mergeCell ref="M4:S4"/>
    <mergeCell ref="M5:S5"/>
    <mergeCell ref="B7:C7"/>
    <mergeCell ref="D7:H7"/>
    <mergeCell ref="I7:L7"/>
    <mergeCell ref="M7:O7"/>
    <mergeCell ref="P7:S7"/>
    <mergeCell ref="AC8:AD8"/>
    <mergeCell ref="B9:C9"/>
    <mergeCell ref="D9:H9"/>
    <mergeCell ref="I9:L9"/>
    <mergeCell ref="M9:O9"/>
    <mergeCell ref="P9:S9"/>
    <mergeCell ref="B8:C8"/>
    <mergeCell ref="D8:H8"/>
    <mergeCell ref="I8:L8"/>
    <mergeCell ref="M8:O8"/>
    <mergeCell ref="P8:S8"/>
    <mergeCell ref="B11:C11"/>
    <mergeCell ref="D11:H11"/>
    <mergeCell ref="I11:L11"/>
    <mergeCell ref="M11:O11"/>
    <mergeCell ref="P11:S11"/>
    <mergeCell ref="B10:C10"/>
    <mergeCell ref="D10:H10"/>
    <mergeCell ref="I10:L10"/>
    <mergeCell ref="M10:O10"/>
    <mergeCell ref="P10:S10"/>
    <mergeCell ref="B13:C13"/>
    <mergeCell ref="D13:H13"/>
    <mergeCell ref="I13:L13"/>
    <mergeCell ref="M13:O13"/>
    <mergeCell ref="P13:S13"/>
    <mergeCell ref="B12:C12"/>
    <mergeCell ref="D12:H12"/>
    <mergeCell ref="I12:L12"/>
    <mergeCell ref="M12:O12"/>
    <mergeCell ref="P12:S12"/>
    <mergeCell ref="B15:C15"/>
    <mergeCell ref="D15:H15"/>
    <mergeCell ref="I15:L15"/>
    <mergeCell ref="M15:O15"/>
    <mergeCell ref="P15:S15"/>
    <mergeCell ref="B14:C14"/>
    <mergeCell ref="D14:H14"/>
    <mergeCell ref="I14:L14"/>
    <mergeCell ref="M14:O14"/>
    <mergeCell ref="P14:S14"/>
    <mergeCell ref="B17:C17"/>
    <mergeCell ref="D17:H17"/>
    <mergeCell ref="I17:L17"/>
    <mergeCell ref="M17:O17"/>
    <mergeCell ref="P17:S17"/>
    <mergeCell ref="B16:C16"/>
    <mergeCell ref="D16:H16"/>
    <mergeCell ref="I16:L16"/>
    <mergeCell ref="M16:O16"/>
    <mergeCell ref="P16:S16"/>
    <mergeCell ref="B19:C19"/>
    <mergeCell ref="D19:H19"/>
    <mergeCell ref="I19:L19"/>
    <mergeCell ref="M19:O19"/>
    <mergeCell ref="P19:S19"/>
    <mergeCell ref="B18:C18"/>
    <mergeCell ref="D18:H18"/>
    <mergeCell ref="I18:L18"/>
    <mergeCell ref="M18:O18"/>
    <mergeCell ref="P18:S18"/>
    <mergeCell ref="B21:C21"/>
    <mergeCell ref="D21:H21"/>
    <mergeCell ref="I21:L21"/>
    <mergeCell ref="M21:O21"/>
    <mergeCell ref="P21:S21"/>
    <mergeCell ref="B20:C20"/>
    <mergeCell ref="D20:H20"/>
    <mergeCell ref="I20:L20"/>
    <mergeCell ref="M20:O20"/>
    <mergeCell ref="P20:S20"/>
    <mergeCell ref="B23:C23"/>
    <mergeCell ref="D23:H23"/>
    <mergeCell ref="I23:L23"/>
    <mergeCell ref="M23:O23"/>
    <mergeCell ref="P23:S23"/>
    <mergeCell ref="B22:C22"/>
    <mergeCell ref="D22:H22"/>
    <mergeCell ref="I22:L22"/>
    <mergeCell ref="M22:O22"/>
    <mergeCell ref="P22:S22"/>
    <mergeCell ref="B25:C25"/>
    <mergeCell ref="D25:H25"/>
    <mergeCell ref="I25:L25"/>
    <mergeCell ref="M25:O25"/>
    <mergeCell ref="P25:S25"/>
    <mergeCell ref="B24:C24"/>
    <mergeCell ref="D24:H24"/>
    <mergeCell ref="I24:L24"/>
    <mergeCell ref="M24:O24"/>
    <mergeCell ref="P24:S24"/>
    <mergeCell ref="B27:C27"/>
    <mergeCell ref="D27:H27"/>
    <mergeCell ref="I27:L27"/>
    <mergeCell ref="M27:O27"/>
    <mergeCell ref="P27:S27"/>
    <mergeCell ref="B26:C26"/>
    <mergeCell ref="D26:H26"/>
    <mergeCell ref="I26:L26"/>
    <mergeCell ref="M26:O26"/>
    <mergeCell ref="P26:S26"/>
    <mergeCell ref="B29:C29"/>
    <mergeCell ref="D29:H29"/>
    <mergeCell ref="I29:L29"/>
    <mergeCell ref="M29:O29"/>
    <mergeCell ref="P29:S29"/>
    <mergeCell ref="B28:C28"/>
    <mergeCell ref="D28:H28"/>
    <mergeCell ref="I28:L28"/>
    <mergeCell ref="M28:O28"/>
    <mergeCell ref="P28:S28"/>
    <mergeCell ref="B31:C31"/>
    <mergeCell ref="D31:H31"/>
    <mergeCell ref="I31:L31"/>
    <mergeCell ref="M31:O31"/>
    <mergeCell ref="P31:S31"/>
    <mergeCell ref="B30:C30"/>
    <mergeCell ref="D30:H30"/>
    <mergeCell ref="I30:L30"/>
    <mergeCell ref="M30:O30"/>
    <mergeCell ref="P30:S30"/>
    <mergeCell ref="D34:H34"/>
    <mergeCell ref="I34:L34"/>
    <mergeCell ref="M34:O34"/>
    <mergeCell ref="P34:S34"/>
    <mergeCell ref="B32:C32"/>
    <mergeCell ref="D32:H32"/>
    <mergeCell ref="I32:L32"/>
    <mergeCell ref="M32:O32"/>
    <mergeCell ref="P32:S32"/>
    <mergeCell ref="B37:C37"/>
    <mergeCell ref="D37:H37"/>
    <mergeCell ref="I37:L37"/>
    <mergeCell ref="M37:O37"/>
    <mergeCell ref="P37:S37"/>
    <mergeCell ref="B33:H33"/>
    <mergeCell ref="I33:L33"/>
    <mergeCell ref="M33:O33"/>
    <mergeCell ref="P33:S33"/>
    <mergeCell ref="B34:C34"/>
    <mergeCell ref="B36:C36"/>
    <mergeCell ref="D36:H36"/>
    <mergeCell ref="I36:L36"/>
    <mergeCell ref="M36:O36"/>
    <mergeCell ref="P36:S36"/>
    <mergeCell ref="B38:C38"/>
    <mergeCell ref="D38:H38"/>
    <mergeCell ref="I38:L38"/>
    <mergeCell ref="M38:O38"/>
    <mergeCell ref="P38:S38"/>
    <mergeCell ref="B39:C39"/>
    <mergeCell ref="D39:H39"/>
    <mergeCell ref="I39:L39"/>
    <mergeCell ref="M39:O39"/>
    <mergeCell ref="P39:S39"/>
    <mergeCell ref="B40:C40"/>
    <mergeCell ref="D40:H40"/>
    <mergeCell ref="I40:L40"/>
    <mergeCell ref="M40:O40"/>
    <mergeCell ref="P40:S40"/>
    <mergeCell ref="B41:C41"/>
    <mergeCell ref="D41:H41"/>
    <mergeCell ref="I41:L41"/>
    <mergeCell ref="M41:O41"/>
    <mergeCell ref="P41:S41"/>
    <mergeCell ref="B42:C42"/>
    <mergeCell ref="D42:H42"/>
    <mergeCell ref="I42:L42"/>
    <mergeCell ref="M42:O42"/>
    <mergeCell ref="P42:S42"/>
  </mergeCells>
  <dataValidations count="2">
    <dataValidation type="list" allowBlank="1" showInputMessage="1" showErrorMessage="1" sqref="B8:C32">
      <formula1>$Z$8:$Z$13</formula1>
    </dataValidation>
    <dataValidation type="list" allowBlank="1" showInputMessage="1" showErrorMessage="1" sqref="AC8:AD9">
      <formula1>$W$8:$W$10</formula1>
    </dataValidation>
  </dataValidations>
  <printOptions horizontalCentered="1"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32"/>
  <sheetViews>
    <sheetView showZero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31" width="2.625" style="1" customWidth="1"/>
    <col min="32" max="33" width="3.25390625" style="1" customWidth="1"/>
    <col min="34" max="48" width="2.625" style="1" customWidth="1"/>
    <col min="49" max="51" width="9.00390625" style="1" customWidth="1"/>
    <col min="52" max="52" width="9.00390625" style="1" hidden="1" customWidth="1"/>
    <col min="53" max="55" width="0" style="1" hidden="1" customWidth="1"/>
    <col min="56" max="56" width="15.125" style="1" hidden="1" customWidth="1"/>
    <col min="57" max="16384" width="9.00390625" style="1" customWidth="1"/>
  </cols>
  <sheetData>
    <row r="1" spans="1:48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AO1" s="3"/>
      <c r="AP1" s="23"/>
      <c r="AQ1" s="23"/>
      <c r="AR1" s="22" t="s">
        <v>59</v>
      </c>
      <c r="AS1" s="227"/>
      <c r="AT1" s="227"/>
      <c r="AU1" s="227"/>
      <c r="AV1" s="227"/>
    </row>
    <row r="2" spans="1:16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48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AL3" s="228"/>
      <c r="AM3" s="228"/>
      <c r="AN3" s="228"/>
      <c r="AO3" s="228"/>
      <c r="AP3" s="19" t="s">
        <v>27</v>
      </c>
      <c r="AQ3" s="229"/>
      <c r="AR3" s="229"/>
      <c r="AS3" s="19" t="s">
        <v>26</v>
      </c>
      <c r="AT3" s="229"/>
      <c r="AU3" s="229"/>
      <c r="AV3" s="18" t="s">
        <v>25</v>
      </c>
    </row>
    <row r="4" spans="1:16" ht="17.25">
      <c r="A4" s="230" t="s">
        <v>28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1" t="s">
        <v>20</v>
      </c>
      <c r="M4" s="231"/>
      <c r="N4" s="231"/>
      <c r="O4" s="20"/>
      <c r="P4" s="6"/>
    </row>
    <row r="5" spans="1:34" ht="13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AC5" s="220" t="s">
        <v>30</v>
      </c>
      <c r="AD5" s="220"/>
      <c r="AE5" s="220"/>
      <c r="AF5" s="220"/>
      <c r="AG5" s="220"/>
      <c r="AH5" s="220"/>
    </row>
    <row r="6" spans="1:48" ht="24.75" customHeight="1" thickBot="1">
      <c r="A6" s="21" t="s">
        <v>29</v>
      </c>
      <c r="B6" s="6"/>
      <c r="C6" s="6"/>
      <c r="D6" s="6"/>
      <c r="E6" s="6"/>
      <c r="F6" s="6"/>
      <c r="G6" s="6"/>
      <c r="H6" s="6"/>
      <c r="I6" s="6"/>
      <c r="J6" s="8"/>
      <c r="K6" s="8"/>
      <c r="L6" s="6"/>
      <c r="M6" s="6"/>
      <c r="N6" s="6"/>
      <c r="O6" s="6"/>
      <c r="P6" s="6"/>
      <c r="AC6" s="221" t="s">
        <v>0</v>
      </c>
      <c r="AD6" s="221"/>
      <c r="AE6" s="221"/>
      <c r="AF6" s="221"/>
      <c r="AG6" s="221"/>
      <c r="AH6" s="221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</row>
    <row r="7" spans="1:48" ht="24.75" customHeight="1" thickBot="1" thickTop="1">
      <c r="A7" s="217" t="s">
        <v>16</v>
      </c>
      <c r="B7" s="217"/>
      <c r="C7" s="217"/>
      <c r="D7" s="217"/>
      <c r="E7" s="217"/>
      <c r="F7" s="217"/>
      <c r="G7" s="217"/>
      <c r="H7" s="217"/>
      <c r="I7" s="197"/>
      <c r="J7" s="198"/>
      <c r="K7" s="198"/>
      <c r="L7" s="198"/>
      <c r="M7" s="198"/>
      <c r="N7" s="198"/>
      <c r="O7" s="198"/>
      <c r="P7" s="198"/>
      <c r="Q7" s="198"/>
      <c r="R7" s="24"/>
      <c r="S7" s="24"/>
      <c r="T7" s="25"/>
      <c r="U7" s="3"/>
      <c r="AC7" s="218" t="s">
        <v>1</v>
      </c>
      <c r="AD7" s="218"/>
      <c r="AE7" s="218"/>
      <c r="AF7" s="218"/>
      <c r="AG7" s="218"/>
      <c r="AH7" s="218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</row>
    <row r="8" spans="1:48" ht="24.75" customHeight="1" thickBot="1" thickTop="1">
      <c r="A8" s="217" t="s">
        <v>176</v>
      </c>
      <c r="B8" s="217"/>
      <c r="C8" s="217"/>
      <c r="D8" s="217"/>
      <c r="E8" s="217"/>
      <c r="F8" s="217"/>
      <c r="G8" s="217"/>
      <c r="H8" s="217"/>
      <c r="I8" s="197">
        <f>ROUNDDOWN(I7*0.1,0)</f>
        <v>0</v>
      </c>
      <c r="J8" s="198"/>
      <c r="K8" s="198"/>
      <c r="L8" s="198"/>
      <c r="M8" s="198"/>
      <c r="N8" s="198"/>
      <c r="O8" s="198"/>
      <c r="P8" s="198"/>
      <c r="Q8" s="198"/>
      <c r="R8" s="24"/>
      <c r="S8" s="24"/>
      <c r="T8" s="25"/>
      <c r="AC8" s="218" t="s">
        <v>48</v>
      </c>
      <c r="AD8" s="218"/>
      <c r="AE8" s="218"/>
      <c r="AF8" s="218"/>
      <c r="AG8" s="218"/>
      <c r="AH8" s="218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</row>
    <row r="9" spans="1:48" ht="24.75" customHeight="1" thickBot="1" thickTop="1">
      <c r="A9" s="217" t="s">
        <v>50</v>
      </c>
      <c r="B9" s="217"/>
      <c r="C9" s="217"/>
      <c r="D9" s="217"/>
      <c r="E9" s="217"/>
      <c r="F9" s="217"/>
      <c r="G9" s="217"/>
      <c r="H9" s="217"/>
      <c r="I9" s="197">
        <f>SUM(I7:Q8)</f>
        <v>0</v>
      </c>
      <c r="J9" s="198"/>
      <c r="K9" s="198"/>
      <c r="L9" s="198"/>
      <c r="M9" s="198"/>
      <c r="N9" s="198"/>
      <c r="O9" s="198"/>
      <c r="P9" s="198"/>
      <c r="Q9" s="198"/>
      <c r="R9" s="24"/>
      <c r="S9" s="24"/>
      <c r="T9" s="25"/>
      <c r="AC9" s="218" t="s">
        <v>60</v>
      </c>
      <c r="AD9" s="218"/>
      <c r="AE9" s="218"/>
      <c r="AF9" s="218"/>
      <c r="AG9" s="218"/>
      <c r="AH9" s="218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</row>
    <row r="10" spans="1:48" ht="4.5" customHeight="1" thickTop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</row>
    <row r="11" spans="1:48" ht="24.75" customHeight="1">
      <c r="A11" s="224"/>
      <c r="B11" s="224"/>
      <c r="C11" s="224"/>
      <c r="D11" s="224"/>
      <c r="E11" s="224"/>
      <c r="F11" s="224"/>
      <c r="G11" s="224"/>
      <c r="H11" s="224"/>
      <c r="I11" s="225"/>
      <c r="J11" s="225"/>
      <c r="K11" s="225"/>
      <c r="L11" s="225"/>
      <c r="M11" s="225"/>
      <c r="N11" s="225"/>
      <c r="O11" s="225"/>
      <c r="P11" s="225"/>
      <c r="Q11" s="225"/>
      <c r="R11" s="180"/>
      <c r="S11" s="180"/>
      <c r="T11" s="180"/>
      <c r="AC11" s="416" t="s">
        <v>165</v>
      </c>
      <c r="AD11" s="416"/>
      <c r="AE11" s="416"/>
      <c r="AF11" s="416"/>
      <c r="AG11" s="416"/>
      <c r="AH11" s="416"/>
      <c r="AI11" s="181" t="s">
        <v>166</v>
      </c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</row>
    <row r="12" spans="1:20" ht="5.25" customHeight="1" thickBot="1">
      <c r="A12" s="6"/>
      <c r="B12" s="6"/>
      <c r="C12" s="10"/>
      <c r="D12" s="10"/>
      <c r="E12" s="6"/>
      <c r="F12" s="6"/>
      <c r="G12" s="6"/>
      <c r="H12" s="6"/>
      <c r="I12" s="4"/>
      <c r="J12" s="4"/>
      <c r="K12" s="9"/>
      <c r="L12" s="6"/>
      <c r="M12" s="6"/>
      <c r="N12" s="6"/>
      <c r="O12" s="6"/>
      <c r="P12" s="6"/>
      <c r="Q12" s="3"/>
      <c r="R12" s="3"/>
      <c r="S12" s="3"/>
      <c r="T12" s="3"/>
    </row>
    <row r="13" spans="1:48" ht="24.75" customHeight="1" thickBot="1" thickTop="1">
      <c r="A13" s="207" t="s">
        <v>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410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  <c r="Z13" s="413" t="s">
        <v>53</v>
      </c>
      <c r="AA13" s="414"/>
      <c r="AB13" s="414"/>
      <c r="AC13" s="415"/>
      <c r="AD13" s="411"/>
      <c r="AE13" s="411"/>
      <c r="AF13" s="411"/>
      <c r="AG13" s="411"/>
      <c r="AH13" s="412"/>
      <c r="AI13" s="214" t="s">
        <v>9</v>
      </c>
      <c r="AJ13" s="215"/>
      <c r="AK13" s="215"/>
      <c r="AL13" s="215"/>
      <c r="AM13" s="215"/>
      <c r="AN13" s="215"/>
      <c r="AO13" s="215"/>
      <c r="AP13" s="216"/>
      <c r="AQ13" s="216"/>
      <c r="AR13" s="216"/>
      <c r="AS13" s="216"/>
      <c r="AT13" s="216"/>
      <c r="AU13" s="216"/>
      <c r="AV13" s="216"/>
    </row>
    <row r="14" spans="1:16" s="11" customFormat="1" ht="9.75" customHeight="1" thickBot="1" thickTop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56" s="2" customFormat="1" ht="24.75" customHeight="1" thickBot="1" thickTop="1">
      <c r="A15" s="196" t="s">
        <v>17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203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26"/>
      <c r="X15" s="26"/>
      <c r="Y15" s="27"/>
      <c r="Z15" s="189" t="s">
        <v>8</v>
      </c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BC15" s="170" t="s">
        <v>47</v>
      </c>
      <c r="BD15" s="172" t="s">
        <v>53</v>
      </c>
    </row>
    <row r="16" spans="1:56" s="11" customFormat="1" ht="24.75" customHeight="1" thickBot="1" thickTop="1">
      <c r="A16" s="199" t="s">
        <v>31</v>
      </c>
      <c r="B16" s="200"/>
      <c r="C16" s="200"/>
      <c r="D16" s="200"/>
      <c r="E16" s="200"/>
      <c r="F16" s="200"/>
      <c r="G16" s="200"/>
      <c r="H16" s="30">
        <v>1</v>
      </c>
      <c r="I16" s="204" t="s">
        <v>24</v>
      </c>
      <c r="J16" s="204"/>
      <c r="K16" s="29"/>
      <c r="L16" s="197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26"/>
      <c r="X16" s="26"/>
      <c r="Y16" s="27"/>
      <c r="Z16" s="205" t="s">
        <v>22</v>
      </c>
      <c r="AA16" s="206"/>
      <c r="AB16" s="206"/>
      <c r="AC16" s="206"/>
      <c r="AD16" s="206"/>
      <c r="AE16" s="206"/>
      <c r="AF16" s="206"/>
      <c r="AG16" s="206"/>
      <c r="AH16" s="206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BC16" s="170">
        <v>1</v>
      </c>
      <c r="BD16" s="172" t="str">
        <f>'合計表'!Y8</f>
        <v>大柳貢</v>
      </c>
    </row>
    <row r="17" spans="1:56" s="11" customFormat="1" ht="24.75" customHeight="1" thickBot="1" thickTop="1">
      <c r="A17" s="199" t="s">
        <v>32</v>
      </c>
      <c r="B17" s="200"/>
      <c r="C17" s="200"/>
      <c r="D17" s="200"/>
      <c r="E17" s="200"/>
      <c r="F17" s="200"/>
      <c r="G17" s="201">
        <v>100</v>
      </c>
      <c r="H17" s="201"/>
      <c r="I17" s="30" t="s">
        <v>61</v>
      </c>
      <c r="J17" s="30" t="s">
        <v>62</v>
      </c>
      <c r="K17" s="29"/>
      <c r="L17" s="197">
        <f>ROUNDDOWN(L16*G17/100,0)</f>
        <v>0</v>
      </c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26"/>
      <c r="X17" s="26"/>
      <c r="Y17" s="27"/>
      <c r="Z17" s="189" t="s">
        <v>19</v>
      </c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Z17" s="178">
        <v>100</v>
      </c>
      <c r="BC17" s="170">
        <v>2</v>
      </c>
      <c r="BD17" s="172" t="str">
        <f>'合計表'!Y9</f>
        <v>金子正則</v>
      </c>
    </row>
    <row r="18" spans="1:56" s="11" customFormat="1" ht="24.75" customHeight="1" thickBot="1" thickTop="1">
      <c r="A18" s="196" t="s">
        <v>3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7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26"/>
      <c r="X18" s="26"/>
      <c r="Y18" s="27"/>
      <c r="Z18" s="189" t="s">
        <v>11</v>
      </c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Z18" s="178">
        <v>90</v>
      </c>
      <c r="BC18" s="170">
        <v>3</v>
      </c>
      <c r="BD18" s="172" t="str">
        <f>'合計表'!Y10</f>
        <v>武島良雄</v>
      </c>
    </row>
    <row r="19" spans="1:56" s="11" customFormat="1" ht="24.75" customHeight="1" thickBot="1" thickTop="1">
      <c r="A19" s="196" t="s">
        <v>7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7">
        <f>SUM(L17-L18)</f>
        <v>0</v>
      </c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26"/>
      <c r="X19" s="26"/>
      <c r="Y19" s="27"/>
      <c r="Z19" s="189" t="s">
        <v>12</v>
      </c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Z19" s="178">
        <v>80</v>
      </c>
      <c r="BC19" s="170">
        <v>4</v>
      </c>
      <c r="BD19" s="172" t="str">
        <f>'合計表'!Y11</f>
        <v>小堀和也</v>
      </c>
    </row>
    <row r="20" spans="1:56" s="11" customFormat="1" ht="24.75" customHeight="1" thickBot="1" thickTop="1">
      <c r="A20" s="196" t="s">
        <v>18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7">
        <f>SUM(L15-L16)</f>
        <v>0</v>
      </c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26"/>
      <c r="X20" s="26"/>
      <c r="Y20" s="27"/>
      <c r="Z20" s="189" t="s">
        <v>21</v>
      </c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BC20" s="170">
        <v>5</v>
      </c>
      <c r="BD20" s="172" t="str">
        <f>'合計表'!Y12</f>
        <v>伊藤明夫</v>
      </c>
    </row>
    <row r="21" spans="1:56" s="11" customFormat="1" ht="24.75" customHeight="1" thickTop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4"/>
      <c r="Z21" s="205" t="s">
        <v>176</v>
      </c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BC21" s="170">
        <v>6</v>
      </c>
      <c r="BD21" s="172" t="str">
        <f>'合計表'!Y13</f>
        <v>工藤慎一</v>
      </c>
    </row>
    <row r="22" spans="1:56" s="11" customFormat="1" ht="24.75" customHeight="1">
      <c r="A22" s="190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2"/>
      <c r="Z22" s="189" t="s">
        <v>10</v>
      </c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BC22" s="170">
        <v>7</v>
      </c>
      <c r="BD22" s="172" t="str">
        <f>'合計表'!Y14</f>
        <v>原野健太</v>
      </c>
    </row>
    <row r="23" spans="1:56" s="11" customFormat="1" ht="24.75" customHeight="1">
      <c r="A23" s="190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2"/>
      <c r="Z23" s="189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BC23" s="170">
        <v>8</v>
      </c>
      <c r="BD23" s="172" t="str">
        <f>'合計表'!Y15</f>
        <v>田中善広</v>
      </c>
    </row>
    <row r="24" spans="1:56" s="11" customFormat="1" ht="24.75" customHeight="1">
      <c r="A24" s="190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2"/>
      <c r="Z24" s="189" t="s">
        <v>14</v>
      </c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BC24" s="177">
        <v>9</v>
      </c>
      <c r="BD24" s="172">
        <f>'合計表'!Y16</f>
        <v>0</v>
      </c>
    </row>
    <row r="25" spans="1:56" s="11" customFormat="1" ht="24.75" customHeight="1" thickBot="1">
      <c r="A25" s="193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5"/>
      <c r="Z25" s="189" t="s">
        <v>15</v>
      </c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BC25" s="177">
        <v>10</v>
      </c>
      <c r="BD25" s="172">
        <f>'合計表'!Y17</f>
        <v>0</v>
      </c>
    </row>
    <row r="26" spans="1:16" ht="11.25" customHeight="1" thickTop="1">
      <c r="A26" s="16"/>
      <c r="B26" s="15"/>
      <c r="C26" s="15"/>
      <c r="D26" s="15"/>
      <c r="E26" s="15"/>
      <c r="F26" s="15"/>
      <c r="G26" s="15"/>
      <c r="H26" s="4"/>
      <c r="I26" s="4"/>
      <c r="J26" s="4"/>
      <c r="K26" s="4"/>
      <c r="L26" s="12"/>
      <c r="M26" s="12"/>
      <c r="N26" s="12"/>
      <c r="O26" s="12"/>
      <c r="P26" s="13"/>
    </row>
    <row r="27" spans="1:48" ht="13.5">
      <c r="A27" s="6"/>
      <c r="B27" s="14"/>
      <c r="C27" s="14"/>
      <c r="D27" s="14"/>
      <c r="E27" s="14"/>
      <c r="F27" s="14"/>
      <c r="G27" s="14"/>
      <c r="H27" s="5"/>
      <c r="I27" s="5"/>
      <c r="J27" s="5"/>
      <c r="K27" s="4"/>
      <c r="L27" s="4"/>
      <c r="M27" s="4"/>
      <c r="N27" s="4"/>
      <c r="O27" s="4"/>
      <c r="P27" s="6"/>
      <c r="AC27" s="184" t="s">
        <v>4</v>
      </c>
      <c r="AD27" s="184"/>
      <c r="AE27" s="184"/>
      <c r="AF27" s="184"/>
      <c r="AG27" s="185" t="s">
        <v>5</v>
      </c>
      <c r="AH27" s="186"/>
      <c r="AI27" s="186"/>
      <c r="AJ27" s="187"/>
      <c r="AK27" s="184" t="s">
        <v>167</v>
      </c>
      <c r="AL27" s="184"/>
      <c r="AM27" s="184"/>
      <c r="AN27" s="184"/>
      <c r="AO27" s="184" t="s">
        <v>6</v>
      </c>
      <c r="AP27" s="184"/>
      <c r="AQ27" s="184"/>
      <c r="AR27" s="184"/>
      <c r="AS27" s="184"/>
      <c r="AT27" s="184"/>
      <c r="AU27" s="184"/>
      <c r="AV27" s="184"/>
    </row>
    <row r="28" spans="1:48" ht="39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7"/>
      <c r="O28" s="6"/>
      <c r="P28" s="6"/>
      <c r="AC28" s="184"/>
      <c r="AD28" s="184"/>
      <c r="AE28" s="184"/>
      <c r="AF28" s="184"/>
      <c r="AG28" s="185"/>
      <c r="AH28" s="186"/>
      <c r="AI28" s="186"/>
      <c r="AJ28" s="187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</row>
    <row r="29" spans="1:16" ht="24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24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24.75" customHeight="1">
      <c r="A31" s="17"/>
      <c r="B31" s="17"/>
      <c r="C31" s="17"/>
      <c r="D31" s="17"/>
      <c r="E31" s="17"/>
      <c r="F31" s="17"/>
      <c r="G31" s="17"/>
      <c r="H31" s="17"/>
      <c r="I31" s="7"/>
      <c r="J31" s="7"/>
      <c r="K31" s="7"/>
      <c r="L31" s="7"/>
      <c r="M31" s="7"/>
      <c r="N31" s="7"/>
      <c r="O31" s="7"/>
      <c r="P31" s="7"/>
    </row>
    <row r="32" spans="9:16" ht="24.75" customHeight="1">
      <c r="I32" s="3"/>
      <c r="J32" s="3"/>
      <c r="K32" s="3"/>
      <c r="L32" s="3"/>
      <c r="M32" s="3"/>
      <c r="N32" s="3"/>
      <c r="O32" s="3"/>
      <c r="P32" s="3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</sheetData>
  <sheetProtection/>
  <protectedRanges>
    <protectedRange sqref="H16 G17:H17" name="範囲2"/>
    <protectedRange sqref="L15:V16 L18:V18 A21:Y25 I7:Q7 L13:AH13 AI6:AV9 AN3:AO3 AQ3:AR3 AT3:AU3 AS1:AV1" name="範囲1"/>
    <protectedRange sqref="AI11:AV11" name="範囲1_1"/>
  </protectedRanges>
  <mergeCells count="77">
    <mergeCell ref="A11:H11"/>
    <mergeCell ref="I11:Q11"/>
    <mergeCell ref="AC11:AH11"/>
    <mergeCell ref="AS1:AV1"/>
    <mergeCell ref="AQ3:AR3"/>
    <mergeCell ref="AT3:AU3"/>
    <mergeCell ref="A4:K4"/>
    <mergeCell ref="L4:N4"/>
    <mergeCell ref="AL3:AO3"/>
    <mergeCell ref="AC5:AH5"/>
    <mergeCell ref="AC6:AH6"/>
    <mergeCell ref="AI6:AV6"/>
    <mergeCell ref="A7:H7"/>
    <mergeCell ref="I7:Q7"/>
    <mergeCell ref="AC7:AH7"/>
    <mergeCell ref="AI7:AV7"/>
    <mergeCell ref="A8:H8"/>
    <mergeCell ref="I8:Q8"/>
    <mergeCell ref="AC8:AH8"/>
    <mergeCell ref="AI8:AV8"/>
    <mergeCell ref="A9:H9"/>
    <mergeCell ref="I9:Q9"/>
    <mergeCell ref="AC9:AH9"/>
    <mergeCell ref="AI9:AV9"/>
    <mergeCell ref="A13:K13"/>
    <mergeCell ref="L13:Y13"/>
    <mergeCell ref="Z13:AC13"/>
    <mergeCell ref="AD13:AH13"/>
    <mergeCell ref="AI13:AO13"/>
    <mergeCell ref="AP13:AV13"/>
    <mergeCell ref="A15:K15"/>
    <mergeCell ref="L15:V15"/>
    <mergeCell ref="Z15:AH15"/>
    <mergeCell ref="AI15:AV15"/>
    <mergeCell ref="A16:G16"/>
    <mergeCell ref="I16:J16"/>
    <mergeCell ref="L16:V16"/>
    <mergeCell ref="Z16:AH16"/>
    <mergeCell ref="AI16:AV16"/>
    <mergeCell ref="A17:F17"/>
    <mergeCell ref="G17:H17"/>
    <mergeCell ref="L17:V17"/>
    <mergeCell ref="Z17:AH17"/>
    <mergeCell ref="AI17:AV17"/>
    <mergeCell ref="A18:K18"/>
    <mergeCell ref="L18:V18"/>
    <mergeCell ref="Z18:AH18"/>
    <mergeCell ref="AI18:AV18"/>
    <mergeCell ref="Z25:AH25"/>
    <mergeCell ref="A19:K19"/>
    <mergeCell ref="L19:V19"/>
    <mergeCell ref="Z19:AH19"/>
    <mergeCell ref="AI19:AV19"/>
    <mergeCell ref="A20:K20"/>
    <mergeCell ref="L20:V20"/>
    <mergeCell ref="Z20:AH20"/>
    <mergeCell ref="AI20:AV20"/>
    <mergeCell ref="AS27:AV27"/>
    <mergeCell ref="Z21:AH21"/>
    <mergeCell ref="AI21:AV21"/>
    <mergeCell ref="A22:Y25"/>
    <mergeCell ref="Z22:AH22"/>
    <mergeCell ref="AI22:AV22"/>
    <mergeCell ref="Z23:AH23"/>
    <mergeCell ref="AI23:AV23"/>
    <mergeCell ref="Z24:AH24"/>
    <mergeCell ref="AI24:AV24"/>
    <mergeCell ref="AC28:AF28"/>
    <mergeCell ref="AG28:AJ28"/>
    <mergeCell ref="AK28:AN28"/>
    <mergeCell ref="AO28:AR28"/>
    <mergeCell ref="AS28:AV28"/>
    <mergeCell ref="AI25:AV25"/>
    <mergeCell ref="AC27:AF27"/>
    <mergeCell ref="AG27:AJ27"/>
    <mergeCell ref="AK27:AN27"/>
    <mergeCell ref="AO27:AR27"/>
  </mergeCells>
  <dataValidations count="2">
    <dataValidation type="list" allowBlank="1" showInputMessage="1" showErrorMessage="1" sqref="G17:H17">
      <formula1>AZ17:AZ19</formula1>
    </dataValidation>
    <dataValidation type="list" allowBlank="1" showInputMessage="1" showErrorMessage="1" sqref="AD13:AH13">
      <formula1>$BD$16:$BD$25</formula1>
    </dataValidation>
  </dataValidations>
  <printOptions horizontalCentered="1" verticalCentered="1"/>
  <pageMargins left="0.5905511811023623" right="0.5905511811023623" top="0.3937007874015748" bottom="0" header="0.4330708661417323" footer="0"/>
  <pageSetup horizontalDpi="600" verticalDpi="600" orientation="landscape" paperSize="9" r:id="rId2"/>
  <headerFooter alignWithMargins="0">
    <oddHeader>&amp;C&amp;"ＭＳ Ｐゴシック,太字"&amp;18請　　　　　求　　　　　書</oddHeader>
    <oddFooter>&amp;R&amp;8 2023.8.22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4"/>
  <sheetViews>
    <sheetView showZeros="0" view="pageBreakPreview" zoomScaleNormal="75" zoomScaleSheetLayoutView="100" zoomScalePageLayoutView="0" workbookViewId="0" topLeftCell="A1">
      <selection activeCell="A3" sqref="A3:E4"/>
    </sheetView>
  </sheetViews>
  <sheetFormatPr defaultColWidth="9.00390625" defaultRowHeight="19.5" customHeight="1"/>
  <cols>
    <col min="1" max="1" width="3.625" style="47" bestFit="1" customWidth="1"/>
    <col min="2" max="2" width="27.625" style="48" customWidth="1"/>
    <col min="3" max="3" width="8.50390625" style="48" customWidth="1"/>
    <col min="4" max="4" width="3.625" style="49" customWidth="1"/>
    <col min="5" max="5" width="7.25390625" style="48" customWidth="1"/>
    <col min="6" max="6" width="7.625" style="48" customWidth="1"/>
    <col min="7" max="7" width="3.50390625" style="48" customWidth="1"/>
    <col min="8" max="9" width="4.125" style="48" customWidth="1"/>
    <col min="10" max="11" width="1.625" style="48" customWidth="1"/>
    <col min="12" max="15" width="4.125" style="48" customWidth="1"/>
    <col min="16" max="17" width="1.625" style="48" customWidth="1"/>
    <col min="18" max="21" width="4.125" style="48" customWidth="1"/>
    <col min="22" max="23" width="1.625" style="48" customWidth="1"/>
    <col min="24" max="27" width="4.125" style="48" customWidth="1"/>
    <col min="28" max="29" width="1.625" style="48" customWidth="1"/>
    <col min="30" max="31" width="4.125" style="48" customWidth="1"/>
    <col min="32" max="16384" width="9.00390625" style="48" customWidth="1"/>
  </cols>
  <sheetData>
    <row r="1" spans="20:31" ht="19.5" customHeight="1">
      <c r="T1" s="232" t="s">
        <v>63</v>
      </c>
      <c r="U1" s="232"/>
      <c r="V1" s="232"/>
      <c r="W1" s="232"/>
      <c r="X1" s="417"/>
      <c r="Y1" s="417"/>
      <c r="Z1" s="417"/>
      <c r="AA1" s="417"/>
      <c r="AB1" s="417"/>
      <c r="AC1" s="417"/>
      <c r="AD1" s="417"/>
      <c r="AE1" s="417"/>
    </row>
    <row r="2" ht="4.5" customHeight="1" thickBot="1"/>
    <row r="3" spans="1:31" ht="18" customHeight="1">
      <c r="A3" s="418">
        <f>'鑑部'!L13</f>
        <v>0</v>
      </c>
      <c r="B3" s="419"/>
      <c r="C3" s="419"/>
      <c r="D3" s="419"/>
      <c r="E3" s="420"/>
      <c r="F3" s="50"/>
      <c r="G3" s="240" t="s">
        <v>64</v>
      </c>
      <c r="H3" s="243" t="s">
        <v>65</v>
      </c>
      <c r="I3" s="244"/>
      <c r="J3" s="245"/>
      <c r="K3" s="243" t="s">
        <v>97</v>
      </c>
      <c r="L3" s="244"/>
      <c r="M3" s="245"/>
      <c r="N3" s="243" t="s">
        <v>65</v>
      </c>
      <c r="O3" s="244"/>
      <c r="P3" s="245"/>
      <c r="Q3" s="243" t="s">
        <v>97</v>
      </c>
      <c r="R3" s="244"/>
      <c r="S3" s="245"/>
      <c r="T3" s="243" t="s">
        <v>65</v>
      </c>
      <c r="U3" s="244"/>
      <c r="V3" s="245"/>
      <c r="W3" s="243" t="s">
        <v>97</v>
      </c>
      <c r="X3" s="244"/>
      <c r="Y3" s="245"/>
      <c r="Z3" s="243" t="s">
        <v>65</v>
      </c>
      <c r="AA3" s="244"/>
      <c r="AB3" s="245"/>
      <c r="AC3" s="243" t="s">
        <v>97</v>
      </c>
      <c r="AD3" s="244"/>
      <c r="AE3" s="246"/>
    </row>
    <row r="4" spans="1:32" ht="18" customHeight="1">
      <c r="A4" s="421"/>
      <c r="B4" s="422"/>
      <c r="C4" s="422"/>
      <c r="D4" s="422"/>
      <c r="E4" s="423"/>
      <c r="F4" s="51"/>
      <c r="G4" s="241"/>
      <c r="H4" s="247"/>
      <c r="I4" s="248"/>
      <c r="J4" s="249"/>
      <c r="K4" s="247"/>
      <c r="L4" s="248"/>
      <c r="M4" s="249"/>
      <c r="N4" s="247"/>
      <c r="O4" s="248"/>
      <c r="P4" s="249"/>
      <c r="Q4" s="247"/>
      <c r="R4" s="248"/>
      <c r="S4" s="249"/>
      <c r="T4" s="247"/>
      <c r="U4" s="248"/>
      <c r="V4" s="249"/>
      <c r="W4" s="247"/>
      <c r="X4" s="248"/>
      <c r="Y4" s="249"/>
      <c r="Z4" s="247"/>
      <c r="AA4" s="248"/>
      <c r="AB4" s="249"/>
      <c r="AC4" s="247"/>
      <c r="AD4" s="248"/>
      <c r="AE4" s="253"/>
      <c r="AF4" s="52"/>
    </row>
    <row r="5" spans="1:32" ht="18" customHeight="1">
      <c r="A5" s="54"/>
      <c r="B5" s="55"/>
      <c r="C5" s="55"/>
      <c r="D5" s="55"/>
      <c r="E5" s="55"/>
      <c r="F5" s="56"/>
      <c r="G5" s="242"/>
      <c r="H5" s="250"/>
      <c r="I5" s="251"/>
      <c r="J5" s="252"/>
      <c r="K5" s="250"/>
      <c r="L5" s="251"/>
      <c r="M5" s="252"/>
      <c r="N5" s="250"/>
      <c r="O5" s="251"/>
      <c r="P5" s="252"/>
      <c r="Q5" s="250"/>
      <c r="R5" s="251"/>
      <c r="S5" s="252"/>
      <c r="T5" s="250"/>
      <c r="U5" s="251"/>
      <c r="V5" s="252"/>
      <c r="W5" s="250"/>
      <c r="X5" s="251"/>
      <c r="Y5" s="252"/>
      <c r="Z5" s="250"/>
      <c r="AA5" s="251"/>
      <c r="AB5" s="252"/>
      <c r="AC5" s="250"/>
      <c r="AD5" s="251"/>
      <c r="AE5" s="254"/>
      <c r="AF5" s="52"/>
    </row>
    <row r="6" spans="1:32" s="62" customFormat="1" ht="18.75" customHeight="1">
      <c r="A6" s="255" t="s">
        <v>68</v>
      </c>
      <c r="B6" s="256"/>
      <c r="C6" s="256"/>
      <c r="D6" s="256"/>
      <c r="E6" s="256"/>
      <c r="F6" s="257"/>
      <c r="G6" s="258"/>
      <c r="H6" s="262"/>
      <c r="I6" s="263"/>
      <c r="J6" s="263"/>
      <c r="K6" s="57" t="s">
        <v>98</v>
      </c>
      <c r="L6" s="58" t="s">
        <v>99</v>
      </c>
      <c r="M6" s="59" t="s">
        <v>24</v>
      </c>
      <c r="N6" s="262"/>
      <c r="O6" s="263"/>
      <c r="P6" s="263"/>
      <c r="Q6" s="57" t="s">
        <v>98</v>
      </c>
      <c r="R6" s="58" t="s">
        <v>100</v>
      </c>
      <c r="S6" s="59" t="s">
        <v>24</v>
      </c>
      <c r="T6" s="262"/>
      <c r="U6" s="263"/>
      <c r="V6" s="263"/>
      <c r="W6" s="57" t="s">
        <v>98</v>
      </c>
      <c r="X6" s="58" t="s">
        <v>101</v>
      </c>
      <c r="Y6" s="59" t="s">
        <v>24</v>
      </c>
      <c r="Z6" s="262"/>
      <c r="AA6" s="263"/>
      <c r="AB6" s="263"/>
      <c r="AC6" s="57" t="s">
        <v>98</v>
      </c>
      <c r="AD6" s="58" t="s">
        <v>102</v>
      </c>
      <c r="AE6" s="60" t="s">
        <v>24</v>
      </c>
      <c r="AF6" s="61"/>
    </row>
    <row r="7" spans="1:32" s="62" customFormat="1" ht="18.75" customHeight="1">
      <c r="A7" s="259"/>
      <c r="B7" s="260"/>
      <c r="C7" s="260"/>
      <c r="D7" s="260"/>
      <c r="E7" s="260"/>
      <c r="F7" s="260"/>
      <c r="G7" s="261"/>
      <c r="H7" s="264" t="s">
        <v>75</v>
      </c>
      <c r="I7" s="265"/>
      <c r="J7" s="266" t="s">
        <v>76</v>
      </c>
      <c r="K7" s="267"/>
      <c r="L7" s="267"/>
      <c r="M7" s="268"/>
      <c r="N7" s="269" t="s">
        <v>77</v>
      </c>
      <c r="O7" s="265"/>
      <c r="P7" s="266" t="s">
        <v>76</v>
      </c>
      <c r="Q7" s="267"/>
      <c r="R7" s="267"/>
      <c r="S7" s="268"/>
      <c r="T7" s="269" t="s">
        <v>77</v>
      </c>
      <c r="U7" s="265"/>
      <c r="V7" s="266" t="s">
        <v>76</v>
      </c>
      <c r="W7" s="267"/>
      <c r="X7" s="267"/>
      <c r="Y7" s="268"/>
      <c r="Z7" s="269" t="s">
        <v>77</v>
      </c>
      <c r="AA7" s="265"/>
      <c r="AB7" s="266" t="s">
        <v>76</v>
      </c>
      <c r="AC7" s="267"/>
      <c r="AD7" s="267"/>
      <c r="AE7" s="270"/>
      <c r="AF7" s="61"/>
    </row>
    <row r="8" spans="1:32" s="62" customFormat="1" ht="18.75" customHeight="1">
      <c r="A8" s="255" t="s">
        <v>79</v>
      </c>
      <c r="B8" s="258"/>
      <c r="C8" s="271" t="s">
        <v>77</v>
      </c>
      <c r="D8" s="273" t="s">
        <v>80</v>
      </c>
      <c r="E8" s="271" t="s">
        <v>81</v>
      </c>
      <c r="F8" s="275" t="s">
        <v>82</v>
      </c>
      <c r="G8" s="276"/>
      <c r="H8" s="264" t="s">
        <v>83</v>
      </c>
      <c r="I8" s="267"/>
      <c r="J8" s="267"/>
      <c r="K8" s="267"/>
      <c r="L8" s="267"/>
      <c r="M8" s="268"/>
      <c r="N8" s="264" t="s">
        <v>83</v>
      </c>
      <c r="O8" s="267"/>
      <c r="P8" s="267"/>
      <c r="Q8" s="267"/>
      <c r="R8" s="267"/>
      <c r="S8" s="268"/>
      <c r="T8" s="264" t="s">
        <v>83</v>
      </c>
      <c r="U8" s="267"/>
      <c r="V8" s="267"/>
      <c r="W8" s="267"/>
      <c r="X8" s="267"/>
      <c r="Y8" s="268"/>
      <c r="Z8" s="264" t="s">
        <v>83</v>
      </c>
      <c r="AA8" s="267"/>
      <c r="AB8" s="267"/>
      <c r="AC8" s="267"/>
      <c r="AD8" s="267"/>
      <c r="AE8" s="270"/>
      <c r="AF8" s="61"/>
    </row>
    <row r="9" spans="1:32" s="62" customFormat="1" ht="18.75" customHeight="1">
      <c r="A9" s="259"/>
      <c r="B9" s="261"/>
      <c r="C9" s="272"/>
      <c r="D9" s="274"/>
      <c r="E9" s="272"/>
      <c r="F9" s="277"/>
      <c r="G9" s="278"/>
      <c r="H9" s="279" t="s">
        <v>84</v>
      </c>
      <c r="I9" s="280"/>
      <c r="J9" s="280"/>
      <c r="K9" s="280"/>
      <c r="L9" s="280"/>
      <c r="M9" s="281"/>
      <c r="N9" s="279" t="s">
        <v>84</v>
      </c>
      <c r="O9" s="280"/>
      <c r="P9" s="280"/>
      <c r="Q9" s="280"/>
      <c r="R9" s="280"/>
      <c r="S9" s="281"/>
      <c r="T9" s="279" t="s">
        <v>84</v>
      </c>
      <c r="U9" s="280"/>
      <c r="V9" s="280"/>
      <c r="W9" s="280"/>
      <c r="X9" s="280"/>
      <c r="Y9" s="281"/>
      <c r="Z9" s="279" t="s">
        <v>84</v>
      </c>
      <c r="AA9" s="280"/>
      <c r="AB9" s="280"/>
      <c r="AC9" s="280"/>
      <c r="AD9" s="280"/>
      <c r="AE9" s="282"/>
      <c r="AF9" s="61"/>
    </row>
    <row r="10" spans="1:32" ht="18.75" customHeight="1">
      <c r="A10" s="283">
        <v>1</v>
      </c>
      <c r="B10" s="285"/>
      <c r="C10" s="424"/>
      <c r="D10" s="288"/>
      <c r="E10" s="425"/>
      <c r="F10" s="426">
        <f>IF(C10=0,"",SUM(C10*E10))</f>
      </c>
      <c r="G10" s="427"/>
      <c r="H10" s="430"/>
      <c r="I10" s="431"/>
      <c r="J10" s="432">
        <f>SUM(H10*E10)</f>
        <v>0</v>
      </c>
      <c r="K10" s="433"/>
      <c r="L10" s="433"/>
      <c r="M10" s="433"/>
      <c r="N10" s="302"/>
      <c r="O10" s="303"/>
      <c r="P10" s="434">
        <f>SUM(N10*E10)</f>
        <v>0</v>
      </c>
      <c r="Q10" s="433"/>
      <c r="R10" s="433"/>
      <c r="S10" s="433"/>
      <c r="T10" s="302"/>
      <c r="U10" s="303"/>
      <c r="V10" s="434">
        <f>SUM(T10*$E10)</f>
        <v>0</v>
      </c>
      <c r="W10" s="433"/>
      <c r="X10" s="433"/>
      <c r="Y10" s="433"/>
      <c r="Z10" s="302"/>
      <c r="AA10" s="303"/>
      <c r="AB10" s="434">
        <f>SUM(Z10*$E10)</f>
        <v>0</v>
      </c>
      <c r="AC10" s="433"/>
      <c r="AD10" s="433"/>
      <c r="AE10" s="435"/>
      <c r="AF10" s="52"/>
    </row>
    <row r="11" spans="1:32" ht="18.75" customHeight="1">
      <c r="A11" s="284"/>
      <c r="B11" s="286"/>
      <c r="C11" s="424"/>
      <c r="D11" s="288"/>
      <c r="E11" s="425"/>
      <c r="F11" s="428"/>
      <c r="G11" s="429"/>
      <c r="H11" s="436" t="str">
        <f>IF(H6=0," ",SUM(H10))</f>
        <v> </v>
      </c>
      <c r="I11" s="437"/>
      <c r="J11" s="429" t="str">
        <f>IF(H6=0," ",SUM(J10))</f>
        <v> </v>
      </c>
      <c r="K11" s="438"/>
      <c r="L11" s="438"/>
      <c r="M11" s="438"/>
      <c r="N11" s="439" t="str">
        <f>IF($N6=0," ",SUM(N10,H11))</f>
        <v> </v>
      </c>
      <c r="O11" s="440"/>
      <c r="P11" s="441" t="str">
        <f>IF($N6=0," ",SUM(P10,J11))</f>
        <v> </v>
      </c>
      <c r="Q11" s="442"/>
      <c r="R11" s="442"/>
      <c r="S11" s="442"/>
      <c r="T11" s="439" t="str">
        <f>IF(T$6=0," ",SUM(T10,N11))</f>
        <v> </v>
      </c>
      <c r="U11" s="440"/>
      <c r="V11" s="441" t="str">
        <f>IF(T$6=0," ",SUM(V10,P11))</f>
        <v> </v>
      </c>
      <c r="W11" s="442"/>
      <c r="X11" s="442"/>
      <c r="Y11" s="442"/>
      <c r="Z11" s="439" t="str">
        <f>IF(Z$6=0," ",SUM(Z10,T11))</f>
        <v> </v>
      </c>
      <c r="AA11" s="440"/>
      <c r="AB11" s="441" t="str">
        <f>IF(Z$6=0," ",SUM(AB10,V11))</f>
        <v> </v>
      </c>
      <c r="AC11" s="442"/>
      <c r="AD11" s="442"/>
      <c r="AE11" s="443"/>
      <c r="AF11" s="52"/>
    </row>
    <row r="12" spans="1:32" ht="18.75" customHeight="1">
      <c r="A12" s="283">
        <v>2</v>
      </c>
      <c r="B12" s="286"/>
      <c r="C12" s="424"/>
      <c r="D12" s="288"/>
      <c r="E12" s="425"/>
      <c r="F12" s="426">
        <f>IF(C12=0,"",SUM(C12*E12))</f>
      </c>
      <c r="G12" s="427"/>
      <c r="H12" s="430"/>
      <c r="I12" s="431"/>
      <c r="J12" s="432" t="str">
        <f>IF(H12=0," ",SUM(H12*E12))</f>
        <v> </v>
      </c>
      <c r="K12" s="433"/>
      <c r="L12" s="433"/>
      <c r="M12" s="433"/>
      <c r="N12" s="302"/>
      <c r="O12" s="303"/>
      <c r="P12" s="434">
        <f>SUM(N12*E12)</f>
        <v>0</v>
      </c>
      <c r="Q12" s="433"/>
      <c r="R12" s="433"/>
      <c r="S12" s="433"/>
      <c r="T12" s="302"/>
      <c r="U12" s="303"/>
      <c r="V12" s="434">
        <f>SUM(T12*$E12)</f>
        <v>0</v>
      </c>
      <c r="W12" s="433"/>
      <c r="X12" s="433"/>
      <c r="Y12" s="433"/>
      <c r="Z12" s="302"/>
      <c r="AA12" s="303"/>
      <c r="AB12" s="434">
        <f>SUM(Z12*$E12)</f>
        <v>0</v>
      </c>
      <c r="AC12" s="433"/>
      <c r="AD12" s="433"/>
      <c r="AE12" s="435"/>
      <c r="AF12" s="52"/>
    </row>
    <row r="13" spans="1:32" ht="18.75" customHeight="1">
      <c r="A13" s="284"/>
      <c r="B13" s="286"/>
      <c r="C13" s="424"/>
      <c r="D13" s="288"/>
      <c r="E13" s="425"/>
      <c r="F13" s="428"/>
      <c r="G13" s="429"/>
      <c r="H13" s="436" t="str">
        <f>IF(H6=0," ",SUM(H12))</f>
        <v> </v>
      </c>
      <c r="I13" s="437"/>
      <c r="J13" s="429" t="str">
        <f>IF(H6=0," ",SUM(J12))</f>
        <v> </v>
      </c>
      <c r="K13" s="438"/>
      <c r="L13" s="438"/>
      <c r="M13" s="438"/>
      <c r="N13" s="439" t="str">
        <f>IF($N6=0," ",SUM(N12,H13))</f>
        <v> </v>
      </c>
      <c r="O13" s="440"/>
      <c r="P13" s="441" t="str">
        <f>IF($N6=0," ",SUM(P12,J13))</f>
        <v> </v>
      </c>
      <c r="Q13" s="442"/>
      <c r="R13" s="442"/>
      <c r="S13" s="442"/>
      <c r="T13" s="439" t="str">
        <f>IF(T$6=0," ",SUM(T12,N13))</f>
        <v> </v>
      </c>
      <c r="U13" s="440"/>
      <c r="V13" s="441" t="str">
        <f>IF(T$6=0," ",SUM(V12,P13))</f>
        <v> </v>
      </c>
      <c r="W13" s="442"/>
      <c r="X13" s="442"/>
      <c r="Y13" s="442"/>
      <c r="Z13" s="439" t="str">
        <f>IF(Z$6=0," ",SUM(Z12,T13))</f>
        <v> </v>
      </c>
      <c r="AA13" s="440"/>
      <c r="AB13" s="441" t="str">
        <f>IF(Z$6=0," ",SUM(AB12,V13))</f>
        <v> </v>
      </c>
      <c r="AC13" s="442"/>
      <c r="AD13" s="442"/>
      <c r="AE13" s="443"/>
      <c r="AF13" s="52"/>
    </row>
    <row r="14" spans="1:32" ht="18.75" customHeight="1">
      <c r="A14" s="283">
        <v>3</v>
      </c>
      <c r="B14" s="286"/>
      <c r="C14" s="424"/>
      <c r="D14" s="319"/>
      <c r="E14" s="425"/>
      <c r="F14" s="426">
        <f>IF(C14=0,"",SUM(C14*E14))</f>
      </c>
      <c r="G14" s="427"/>
      <c r="H14" s="430"/>
      <c r="I14" s="431"/>
      <c r="J14" s="432" t="str">
        <f>IF(H14=0," ",SUM(H14*E14))</f>
        <v> </v>
      </c>
      <c r="K14" s="433"/>
      <c r="L14" s="433"/>
      <c r="M14" s="433"/>
      <c r="N14" s="302"/>
      <c r="O14" s="303"/>
      <c r="P14" s="434">
        <f>SUM(N14*E14)</f>
        <v>0</v>
      </c>
      <c r="Q14" s="433"/>
      <c r="R14" s="433"/>
      <c r="S14" s="433"/>
      <c r="T14" s="302"/>
      <c r="U14" s="303"/>
      <c r="V14" s="434">
        <f>SUM(T14*$E14)</f>
        <v>0</v>
      </c>
      <c r="W14" s="433"/>
      <c r="X14" s="433"/>
      <c r="Y14" s="433"/>
      <c r="Z14" s="302"/>
      <c r="AA14" s="303"/>
      <c r="AB14" s="434">
        <f>SUM(Z14*$E14)</f>
        <v>0</v>
      </c>
      <c r="AC14" s="433"/>
      <c r="AD14" s="433"/>
      <c r="AE14" s="435"/>
      <c r="AF14" s="52"/>
    </row>
    <row r="15" spans="1:32" ht="18.75" customHeight="1">
      <c r="A15" s="284"/>
      <c r="B15" s="286"/>
      <c r="C15" s="424"/>
      <c r="D15" s="319"/>
      <c r="E15" s="425"/>
      <c r="F15" s="428"/>
      <c r="G15" s="429"/>
      <c r="H15" s="436" t="str">
        <f>IF(H6=0," ",SUM(H14))</f>
        <v> </v>
      </c>
      <c r="I15" s="437"/>
      <c r="J15" s="429" t="str">
        <f>IF(H6=0," ",SUM(J14))</f>
        <v> </v>
      </c>
      <c r="K15" s="438"/>
      <c r="L15" s="438"/>
      <c r="M15" s="438"/>
      <c r="N15" s="439" t="str">
        <f>IF(N6=0," ",SUM(N14,H15))</f>
        <v> </v>
      </c>
      <c r="O15" s="440"/>
      <c r="P15" s="441" t="str">
        <f>IF(N6=0," ",SUM(P14,J15))</f>
        <v> </v>
      </c>
      <c r="Q15" s="442"/>
      <c r="R15" s="442"/>
      <c r="S15" s="442"/>
      <c r="T15" s="439" t="str">
        <f>IF(T$6=0," ",SUM(T14,N15))</f>
        <v> </v>
      </c>
      <c r="U15" s="440"/>
      <c r="V15" s="441" t="str">
        <f>IF(T$6=0," ",SUM(V14,P15))</f>
        <v> </v>
      </c>
      <c r="W15" s="442"/>
      <c r="X15" s="442"/>
      <c r="Y15" s="442"/>
      <c r="Z15" s="439" t="str">
        <f>IF(Z$6=0," ",SUM(Z14,T15))</f>
        <v> </v>
      </c>
      <c r="AA15" s="440"/>
      <c r="AB15" s="441" t="str">
        <f>IF(Z$6=0," ",SUM(AB14,V15))</f>
        <v> </v>
      </c>
      <c r="AC15" s="442"/>
      <c r="AD15" s="442"/>
      <c r="AE15" s="443"/>
      <c r="AF15" s="52"/>
    </row>
    <row r="16" spans="1:32" ht="18.75" customHeight="1">
      <c r="A16" s="283">
        <v>4</v>
      </c>
      <c r="B16" s="286"/>
      <c r="C16" s="424"/>
      <c r="D16" s="319"/>
      <c r="E16" s="425"/>
      <c r="F16" s="426">
        <f>IF(C16=0,"",SUM(C16*E16))</f>
      </c>
      <c r="G16" s="427"/>
      <c r="H16" s="430"/>
      <c r="I16" s="431"/>
      <c r="J16" s="432" t="str">
        <f>IF(H16=0," ",SUM(H16*E16))</f>
        <v> </v>
      </c>
      <c r="K16" s="433"/>
      <c r="L16" s="433"/>
      <c r="M16" s="433"/>
      <c r="N16" s="302"/>
      <c r="O16" s="303"/>
      <c r="P16" s="434">
        <f>SUM(N16*E16)</f>
        <v>0</v>
      </c>
      <c r="Q16" s="433"/>
      <c r="R16" s="433"/>
      <c r="S16" s="433"/>
      <c r="T16" s="302"/>
      <c r="U16" s="303"/>
      <c r="V16" s="434">
        <f>SUM(T16*$E16)</f>
        <v>0</v>
      </c>
      <c r="W16" s="433"/>
      <c r="X16" s="433"/>
      <c r="Y16" s="433"/>
      <c r="Z16" s="302"/>
      <c r="AA16" s="303"/>
      <c r="AB16" s="434">
        <f>SUM(Z16*$E16)</f>
        <v>0</v>
      </c>
      <c r="AC16" s="433"/>
      <c r="AD16" s="433"/>
      <c r="AE16" s="435"/>
      <c r="AF16" s="52"/>
    </row>
    <row r="17" spans="1:32" ht="18.75" customHeight="1">
      <c r="A17" s="284"/>
      <c r="B17" s="286"/>
      <c r="C17" s="424"/>
      <c r="D17" s="319"/>
      <c r="E17" s="425"/>
      <c r="F17" s="428"/>
      <c r="G17" s="429"/>
      <c r="H17" s="436" t="str">
        <f>IF(H6=0," ",SUM(H16))</f>
        <v> </v>
      </c>
      <c r="I17" s="437"/>
      <c r="J17" s="429" t="str">
        <f>IF(H6=0," ",SUM(J16))</f>
        <v> </v>
      </c>
      <c r="K17" s="438"/>
      <c r="L17" s="438"/>
      <c r="M17" s="438"/>
      <c r="N17" s="439" t="str">
        <f>IF(N6=0," ",SUM(N16,H17))</f>
        <v> </v>
      </c>
      <c r="O17" s="440"/>
      <c r="P17" s="441" t="str">
        <f>IF(N6=0," ",SUM(P16,J17))</f>
        <v> </v>
      </c>
      <c r="Q17" s="442"/>
      <c r="R17" s="442"/>
      <c r="S17" s="442"/>
      <c r="T17" s="439" t="str">
        <f>IF(T$6=0," ",SUM(T16,N17))</f>
        <v> </v>
      </c>
      <c r="U17" s="440"/>
      <c r="V17" s="441" t="str">
        <f>IF(T$6=0," ",SUM(V16,P17))</f>
        <v> </v>
      </c>
      <c r="W17" s="442"/>
      <c r="X17" s="442"/>
      <c r="Y17" s="442"/>
      <c r="Z17" s="439" t="str">
        <f>IF(Z$6=0," ",SUM(Z16,T17))</f>
        <v> </v>
      </c>
      <c r="AA17" s="440"/>
      <c r="AB17" s="441" t="str">
        <f>IF(Z$6=0," ",SUM(AB16,V17))</f>
        <v> </v>
      </c>
      <c r="AC17" s="442"/>
      <c r="AD17" s="442"/>
      <c r="AE17" s="443"/>
      <c r="AF17" s="52"/>
    </row>
    <row r="18" spans="1:32" ht="18.75" customHeight="1">
      <c r="A18" s="283">
        <v>5</v>
      </c>
      <c r="B18" s="286"/>
      <c r="C18" s="424"/>
      <c r="D18" s="319"/>
      <c r="E18" s="425"/>
      <c r="F18" s="426">
        <f>IF(C18=0,"",SUM(C18*E18))</f>
      </c>
      <c r="G18" s="427"/>
      <c r="H18" s="430"/>
      <c r="I18" s="431"/>
      <c r="J18" s="432" t="str">
        <f>IF(H18=0," ",SUM(H18*E18))</f>
        <v> </v>
      </c>
      <c r="K18" s="433"/>
      <c r="L18" s="433"/>
      <c r="M18" s="433"/>
      <c r="N18" s="302"/>
      <c r="O18" s="303"/>
      <c r="P18" s="434">
        <f>SUM(N18*E18)</f>
        <v>0</v>
      </c>
      <c r="Q18" s="433"/>
      <c r="R18" s="433"/>
      <c r="S18" s="433"/>
      <c r="T18" s="302"/>
      <c r="U18" s="303"/>
      <c r="V18" s="434">
        <f>SUM(T18*$E18)</f>
        <v>0</v>
      </c>
      <c r="W18" s="433"/>
      <c r="X18" s="433"/>
      <c r="Y18" s="433"/>
      <c r="Z18" s="302"/>
      <c r="AA18" s="303"/>
      <c r="AB18" s="434">
        <f>SUM(Z18*$E18)</f>
        <v>0</v>
      </c>
      <c r="AC18" s="433"/>
      <c r="AD18" s="433"/>
      <c r="AE18" s="435"/>
      <c r="AF18" s="52"/>
    </row>
    <row r="19" spans="1:32" ht="18.75" customHeight="1">
      <c r="A19" s="284"/>
      <c r="B19" s="286"/>
      <c r="C19" s="424"/>
      <c r="D19" s="319"/>
      <c r="E19" s="425"/>
      <c r="F19" s="428"/>
      <c r="G19" s="429"/>
      <c r="H19" s="436" t="str">
        <f>IF(H6=0," ",SUM(H18))</f>
        <v> </v>
      </c>
      <c r="I19" s="437"/>
      <c r="J19" s="429" t="str">
        <f>IF(H6=0," ",SUM(J18))</f>
        <v> </v>
      </c>
      <c r="K19" s="438"/>
      <c r="L19" s="438"/>
      <c r="M19" s="438"/>
      <c r="N19" s="439" t="str">
        <f>IF(N6=0," ",SUM(N18,H19))</f>
        <v> </v>
      </c>
      <c r="O19" s="440"/>
      <c r="P19" s="441" t="str">
        <f>IF(N6=0," ",SUM(P18,J19))</f>
        <v> </v>
      </c>
      <c r="Q19" s="442"/>
      <c r="R19" s="442"/>
      <c r="S19" s="442"/>
      <c r="T19" s="439" t="str">
        <f>IF(T$6=0," ",SUM(T18,N19))</f>
        <v> </v>
      </c>
      <c r="U19" s="440"/>
      <c r="V19" s="441" t="str">
        <f>IF(T$6=0," ",SUM(V18,P19))</f>
        <v> </v>
      </c>
      <c r="W19" s="442"/>
      <c r="X19" s="442"/>
      <c r="Y19" s="442"/>
      <c r="Z19" s="439" t="str">
        <f>IF(Z$6=0," ",SUM(Z18,T19))</f>
        <v> </v>
      </c>
      <c r="AA19" s="440"/>
      <c r="AB19" s="441" t="str">
        <f>IF(Z$6=0," ",SUM(AB18,V19))</f>
        <v> </v>
      </c>
      <c r="AC19" s="442"/>
      <c r="AD19" s="442"/>
      <c r="AE19" s="443"/>
      <c r="AF19" s="52"/>
    </row>
    <row r="20" spans="1:32" ht="18.75" customHeight="1">
      <c r="A20" s="283">
        <v>6</v>
      </c>
      <c r="B20" s="286"/>
      <c r="C20" s="424"/>
      <c r="D20" s="319"/>
      <c r="E20" s="425"/>
      <c r="F20" s="426">
        <f>IF(C20=0,"",SUM(C20*E20))</f>
      </c>
      <c r="G20" s="427"/>
      <c r="H20" s="430"/>
      <c r="I20" s="431"/>
      <c r="J20" s="432" t="str">
        <f>IF(H20=0," ",SUM(H20*E20))</f>
        <v> </v>
      </c>
      <c r="K20" s="433"/>
      <c r="L20" s="433"/>
      <c r="M20" s="433"/>
      <c r="N20" s="302"/>
      <c r="O20" s="303"/>
      <c r="P20" s="434">
        <f>SUM(N20*E20)</f>
        <v>0</v>
      </c>
      <c r="Q20" s="433"/>
      <c r="R20" s="433"/>
      <c r="S20" s="433"/>
      <c r="T20" s="302"/>
      <c r="U20" s="303"/>
      <c r="V20" s="434">
        <f>SUM(T20*$E20)</f>
        <v>0</v>
      </c>
      <c r="W20" s="433"/>
      <c r="X20" s="433"/>
      <c r="Y20" s="433"/>
      <c r="Z20" s="302"/>
      <c r="AA20" s="303"/>
      <c r="AB20" s="434">
        <f>SUM(Z20*$E20)</f>
        <v>0</v>
      </c>
      <c r="AC20" s="433"/>
      <c r="AD20" s="433"/>
      <c r="AE20" s="435"/>
      <c r="AF20" s="52"/>
    </row>
    <row r="21" spans="1:32" ht="18.75" customHeight="1">
      <c r="A21" s="284"/>
      <c r="B21" s="286"/>
      <c r="C21" s="424"/>
      <c r="D21" s="319"/>
      <c r="E21" s="425"/>
      <c r="F21" s="428"/>
      <c r="G21" s="429"/>
      <c r="H21" s="436" t="str">
        <f>IF(H6=0," ",SUM(H20))</f>
        <v> </v>
      </c>
      <c r="I21" s="437"/>
      <c r="J21" s="429" t="str">
        <f>IF(H6=0," ",SUM(J20))</f>
        <v> </v>
      </c>
      <c r="K21" s="438"/>
      <c r="L21" s="438"/>
      <c r="M21" s="438"/>
      <c r="N21" s="439" t="str">
        <f>IF(N6=0," ",SUM(N20,H21))</f>
        <v> </v>
      </c>
      <c r="O21" s="440"/>
      <c r="P21" s="441" t="str">
        <f>IF(N6=0," ",SUM(P20,J21))</f>
        <v> </v>
      </c>
      <c r="Q21" s="442"/>
      <c r="R21" s="442"/>
      <c r="S21" s="442"/>
      <c r="T21" s="439" t="str">
        <f>IF(T$6=0," ",SUM(T20,N21))</f>
        <v> </v>
      </c>
      <c r="U21" s="440"/>
      <c r="V21" s="441" t="str">
        <f>IF(T$6=0," ",SUM(V20,P21))</f>
        <v> </v>
      </c>
      <c r="W21" s="442"/>
      <c r="X21" s="442"/>
      <c r="Y21" s="442"/>
      <c r="Z21" s="439" t="str">
        <f>IF(Z$6=0," ",SUM(Z20,T21))</f>
        <v> </v>
      </c>
      <c r="AA21" s="440"/>
      <c r="AB21" s="441" t="str">
        <f>IF(Z$6=0," ",SUM(AB20,V21))</f>
        <v> </v>
      </c>
      <c r="AC21" s="442"/>
      <c r="AD21" s="442"/>
      <c r="AE21" s="443"/>
      <c r="AF21" s="52"/>
    </row>
    <row r="22" spans="1:32" ht="18.75" customHeight="1">
      <c r="A22" s="283">
        <v>7</v>
      </c>
      <c r="B22" s="286"/>
      <c r="C22" s="424"/>
      <c r="D22" s="319"/>
      <c r="E22" s="425"/>
      <c r="F22" s="426">
        <f>IF(C22=0,"",SUM(C22*E22))</f>
      </c>
      <c r="G22" s="427"/>
      <c r="H22" s="430"/>
      <c r="I22" s="431"/>
      <c r="J22" s="432" t="str">
        <f>IF(H22=0," ",SUM(H22*E22))</f>
        <v> </v>
      </c>
      <c r="K22" s="433"/>
      <c r="L22" s="433"/>
      <c r="M22" s="433"/>
      <c r="N22" s="302"/>
      <c r="O22" s="303"/>
      <c r="P22" s="434">
        <f>SUM(N22*E22)</f>
        <v>0</v>
      </c>
      <c r="Q22" s="433"/>
      <c r="R22" s="433"/>
      <c r="S22" s="433"/>
      <c r="T22" s="302"/>
      <c r="U22" s="303"/>
      <c r="V22" s="434">
        <f>SUM(T22*$E22)</f>
        <v>0</v>
      </c>
      <c r="W22" s="433"/>
      <c r="X22" s="433"/>
      <c r="Y22" s="433"/>
      <c r="Z22" s="302"/>
      <c r="AA22" s="303"/>
      <c r="AB22" s="434">
        <f>SUM(Z22*$E22)</f>
        <v>0</v>
      </c>
      <c r="AC22" s="433"/>
      <c r="AD22" s="433"/>
      <c r="AE22" s="435"/>
      <c r="AF22" s="52"/>
    </row>
    <row r="23" spans="1:32" ht="18.75" customHeight="1">
      <c r="A23" s="284"/>
      <c r="B23" s="286"/>
      <c r="C23" s="424"/>
      <c r="D23" s="319"/>
      <c r="E23" s="425"/>
      <c r="F23" s="428"/>
      <c r="G23" s="429"/>
      <c r="H23" s="436" t="str">
        <f>IF(H6=0," ",SUM(H22))</f>
        <v> </v>
      </c>
      <c r="I23" s="437"/>
      <c r="J23" s="429" t="str">
        <f>IF(H6=0," ",SUM(J22))</f>
        <v> </v>
      </c>
      <c r="K23" s="438"/>
      <c r="L23" s="438"/>
      <c r="M23" s="438"/>
      <c r="N23" s="439" t="str">
        <f>IF(N6=0," ",SUM(N22,H23))</f>
        <v> </v>
      </c>
      <c r="O23" s="440"/>
      <c r="P23" s="441" t="str">
        <f>IF(N6=0," ",SUM(P22,J23))</f>
        <v> </v>
      </c>
      <c r="Q23" s="442"/>
      <c r="R23" s="442"/>
      <c r="S23" s="442"/>
      <c r="T23" s="439" t="str">
        <f>IF(T$6=0," ",SUM(T22,N23))</f>
        <v> </v>
      </c>
      <c r="U23" s="440"/>
      <c r="V23" s="441" t="str">
        <f>IF(T$6=0," ",SUM(V22,P23))</f>
        <v> </v>
      </c>
      <c r="W23" s="442"/>
      <c r="X23" s="442"/>
      <c r="Y23" s="442"/>
      <c r="Z23" s="439" t="str">
        <f>IF(Z$6=0," ",SUM(Z22,T23))</f>
        <v> </v>
      </c>
      <c r="AA23" s="440"/>
      <c r="AB23" s="441" t="str">
        <f>IF(Z$6=0," ",SUM(AB22,V23))</f>
        <v> </v>
      </c>
      <c r="AC23" s="442"/>
      <c r="AD23" s="442"/>
      <c r="AE23" s="443"/>
      <c r="AF23" s="52"/>
    </row>
    <row r="24" spans="1:32" ht="18.75" customHeight="1">
      <c r="A24" s="283">
        <v>8</v>
      </c>
      <c r="B24" s="286"/>
      <c r="C24" s="424"/>
      <c r="D24" s="319"/>
      <c r="E24" s="425"/>
      <c r="F24" s="426">
        <f>IF(C24=0,"",SUM(C24*E24))</f>
      </c>
      <c r="G24" s="427"/>
      <c r="H24" s="430"/>
      <c r="I24" s="431"/>
      <c r="J24" s="432" t="str">
        <f>IF(H24=0," ",SUM(H24*E24))</f>
        <v> </v>
      </c>
      <c r="K24" s="433"/>
      <c r="L24" s="433"/>
      <c r="M24" s="433"/>
      <c r="N24" s="302"/>
      <c r="O24" s="303"/>
      <c r="P24" s="434" t="str">
        <f>IF(N24=0," ",SUM(N24*E24))</f>
        <v> </v>
      </c>
      <c r="Q24" s="433"/>
      <c r="R24" s="433"/>
      <c r="S24" s="433"/>
      <c r="T24" s="302"/>
      <c r="U24" s="303"/>
      <c r="V24" s="434">
        <f>SUM(T24*$E24)</f>
        <v>0</v>
      </c>
      <c r="W24" s="433"/>
      <c r="X24" s="433"/>
      <c r="Y24" s="433"/>
      <c r="Z24" s="302"/>
      <c r="AA24" s="303"/>
      <c r="AB24" s="434">
        <f>SUM(Z24*$E24)</f>
        <v>0</v>
      </c>
      <c r="AC24" s="433"/>
      <c r="AD24" s="433"/>
      <c r="AE24" s="435"/>
      <c r="AF24" s="52"/>
    </row>
    <row r="25" spans="1:32" ht="18.75" customHeight="1">
      <c r="A25" s="284"/>
      <c r="B25" s="286"/>
      <c r="C25" s="424"/>
      <c r="D25" s="319"/>
      <c r="E25" s="425"/>
      <c r="F25" s="428"/>
      <c r="G25" s="429"/>
      <c r="H25" s="436" t="str">
        <f>IF(H6=0," ",SUM(H24))</f>
        <v> </v>
      </c>
      <c r="I25" s="437"/>
      <c r="J25" s="429" t="str">
        <f>IF(H6=0," ",SUM(J24))</f>
        <v> </v>
      </c>
      <c r="K25" s="438"/>
      <c r="L25" s="438"/>
      <c r="M25" s="438"/>
      <c r="N25" s="439" t="str">
        <f>IF(N6=0," ",SUM(N24,H25))</f>
        <v> </v>
      </c>
      <c r="O25" s="440"/>
      <c r="P25" s="441" t="str">
        <f>IF(N6=0," ",SUM(P24,J25))</f>
        <v> </v>
      </c>
      <c r="Q25" s="442"/>
      <c r="R25" s="442"/>
      <c r="S25" s="442"/>
      <c r="T25" s="439" t="str">
        <f>IF(T$6=0," ",SUM(T24,N25))</f>
        <v> </v>
      </c>
      <c r="U25" s="440"/>
      <c r="V25" s="441" t="str">
        <f>IF(T$6=0," ",SUM(V24,P25))</f>
        <v> </v>
      </c>
      <c r="W25" s="442"/>
      <c r="X25" s="442"/>
      <c r="Y25" s="442"/>
      <c r="Z25" s="439" t="str">
        <f>IF(Z$6=0," ",SUM(Z24,T25))</f>
        <v> </v>
      </c>
      <c r="AA25" s="440"/>
      <c r="AB25" s="441" t="str">
        <f>IF(Z$6=0," ",SUM(AB24,V25))</f>
        <v> </v>
      </c>
      <c r="AC25" s="442"/>
      <c r="AD25" s="442"/>
      <c r="AE25" s="443"/>
      <c r="AF25" s="52"/>
    </row>
    <row r="26" spans="1:32" ht="18.75" customHeight="1">
      <c r="A26" s="283">
        <v>9</v>
      </c>
      <c r="B26" s="286"/>
      <c r="C26" s="424"/>
      <c r="D26" s="319"/>
      <c r="E26" s="425"/>
      <c r="F26" s="426">
        <f>IF(C26=0,"",SUM(C26*E26))</f>
      </c>
      <c r="G26" s="427"/>
      <c r="H26" s="430"/>
      <c r="I26" s="431"/>
      <c r="J26" s="432" t="str">
        <f>IF(H26=0," ",SUM(H26*E26))</f>
        <v> </v>
      </c>
      <c r="K26" s="433"/>
      <c r="L26" s="433"/>
      <c r="M26" s="433"/>
      <c r="N26" s="302"/>
      <c r="O26" s="303"/>
      <c r="P26" s="434" t="str">
        <f>IF(N26=0," ",SUM(N26*E26))</f>
        <v> </v>
      </c>
      <c r="Q26" s="433"/>
      <c r="R26" s="433"/>
      <c r="S26" s="433"/>
      <c r="T26" s="302"/>
      <c r="U26" s="303"/>
      <c r="V26" s="434">
        <f>SUM(T26*$E26)</f>
        <v>0</v>
      </c>
      <c r="W26" s="433"/>
      <c r="X26" s="433"/>
      <c r="Y26" s="433"/>
      <c r="Z26" s="302"/>
      <c r="AA26" s="303"/>
      <c r="AB26" s="434">
        <f>SUM(Z26*$E26)</f>
        <v>0</v>
      </c>
      <c r="AC26" s="433"/>
      <c r="AD26" s="433"/>
      <c r="AE26" s="435"/>
      <c r="AF26" s="52"/>
    </row>
    <row r="27" spans="1:32" ht="18.75" customHeight="1">
      <c r="A27" s="284"/>
      <c r="B27" s="286"/>
      <c r="C27" s="424"/>
      <c r="D27" s="319"/>
      <c r="E27" s="425"/>
      <c r="F27" s="428"/>
      <c r="G27" s="429"/>
      <c r="H27" s="436" t="str">
        <f>IF(H6=0," ",SUM(H26))</f>
        <v> </v>
      </c>
      <c r="I27" s="437"/>
      <c r="J27" s="429" t="str">
        <f>IF(H6=0," ",SUM(J26))</f>
        <v> </v>
      </c>
      <c r="K27" s="438"/>
      <c r="L27" s="438"/>
      <c r="M27" s="438"/>
      <c r="N27" s="439" t="str">
        <f>IF(N6=0," ",SUM(N26,H27))</f>
        <v> </v>
      </c>
      <c r="O27" s="440"/>
      <c r="P27" s="441" t="str">
        <f>IF(N6=0," ",SUM(P26,J27))</f>
        <v> </v>
      </c>
      <c r="Q27" s="442"/>
      <c r="R27" s="442"/>
      <c r="S27" s="442"/>
      <c r="T27" s="439" t="str">
        <f>IF(T$6=0," ",SUM(T26,N27))</f>
        <v> </v>
      </c>
      <c r="U27" s="440"/>
      <c r="V27" s="441" t="str">
        <f>IF(T$6=0," ",SUM(V26,P27))</f>
        <v> </v>
      </c>
      <c r="W27" s="442"/>
      <c r="X27" s="442"/>
      <c r="Y27" s="442"/>
      <c r="Z27" s="439" t="str">
        <f>IF(Z$6=0," ",SUM(Z26,T27))</f>
        <v> </v>
      </c>
      <c r="AA27" s="440"/>
      <c r="AB27" s="441" t="str">
        <f>IF(Z$6=0," ",SUM(AB26,V27))</f>
        <v> </v>
      </c>
      <c r="AC27" s="442"/>
      <c r="AD27" s="442"/>
      <c r="AE27" s="443"/>
      <c r="AF27" s="52"/>
    </row>
    <row r="28" spans="1:32" ht="18.75" customHeight="1">
      <c r="A28" s="284">
        <v>10</v>
      </c>
      <c r="B28" s="286"/>
      <c r="C28" s="424"/>
      <c r="D28" s="319"/>
      <c r="E28" s="425"/>
      <c r="F28" s="426">
        <f>IF(C28=0,"",SUM(C28*E28))</f>
      </c>
      <c r="G28" s="427"/>
      <c r="H28" s="430"/>
      <c r="I28" s="431"/>
      <c r="J28" s="432" t="str">
        <f>IF(H28=0," ",SUM(H28*E28))</f>
        <v> </v>
      </c>
      <c r="K28" s="433"/>
      <c r="L28" s="433"/>
      <c r="M28" s="433"/>
      <c r="N28" s="302"/>
      <c r="O28" s="303"/>
      <c r="P28" s="434" t="str">
        <f>IF(N28=0," ",SUM(N28*E28))</f>
        <v> </v>
      </c>
      <c r="Q28" s="433"/>
      <c r="R28" s="433"/>
      <c r="S28" s="433"/>
      <c r="T28" s="302"/>
      <c r="U28" s="303"/>
      <c r="V28" s="434">
        <f>SUM(T28*$E28)</f>
        <v>0</v>
      </c>
      <c r="W28" s="433"/>
      <c r="X28" s="433"/>
      <c r="Y28" s="433"/>
      <c r="Z28" s="302"/>
      <c r="AA28" s="303"/>
      <c r="AB28" s="434">
        <f>SUM(Z28*$E28)</f>
        <v>0</v>
      </c>
      <c r="AC28" s="433"/>
      <c r="AD28" s="433"/>
      <c r="AE28" s="435"/>
      <c r="AF28" s="52"/>
    </row>
    <row r="29" spans="1:32" ht="18.75" customHeight="1">
      <c r="A29" s="320"/>
      <c r="B29" s="321"/>
      <c r="C29" s="424"/>
      <c r="D29" s="319"/>
      <c r="E29" s="322"/>
      <c r="F29" s="428"/>
      <c r="G29" s="429"/>
      <c r="H29" s="436" t="str">
        <f>IF(H6=0," ",SUM(H28))</f>
        <v> </v>
      </c>
      <c r="I29" s="437"/>
      <c r="J29" s="429" t="str">
        <f>IF(H6=0," ",SUM(J28))</f>
        <v> </v>
      </c>
      <c r="K29" s="438"/>
      <c r="L29" s="438"/>
      <c r="M29" s="438"/>
      <c r="N29" s="439" t="str">
        <f>IF(N6=0," ",SUM(N28,H29))</f>
        <v> </v>
      </c>
      <c r="O29" s="440"/>
      <c r="P29" s="441" t="str">
        <f>IF(N6=0," ",SUM(P28,J29))</f>
        <v> </v>
      </c>
      <c r="Q29" s="442"/>
      <c r="R29" s="442"/>
      <c r="S29" s="442"/>
      <c r="T29" s="439" t="str">
        <f>IF(T$6=0," ",SUM(T28,N29))</f>
        <v> </v>
      </c>
      <c r="U29" s="440"/>
      <c r="V29" s="441" t="str">
        <f>IF(T$6=0," ",SUM(V28,P29))</f>
        <v> </v>
      </c>
      <c r="W29" s="442"/>
      <c r="X29" s="442"/>
      <c r="Y29" s="442"/>
      <c r="Z29" s="439" t="str">
        <f>IF(Z$6=0," ",SUM(Z28,T29))</f>
        <v> </v>
      </c>
      <c r="AA29" s="440"/>
      <c r="AB29" s="441" t="str">
        <f>IF(Z$6=0," ",SUM(AB28,V29))</f>
        <v> </v>
      </c>
      <c r="AC29" s="442"/>
      <c r="AD29" s="442"/>
      <c r="AE29" s="443"/>
      <c r="AF29" s="52"/>
    </row>
    <row r="30" spans="1:32" ht="18.75" customHeight="1">
      <c r="A30" s="320"/>
      <c r="B30" s="325" t="s">
        <v>23</v>
      </c>
      <c r="C30" s="288"/>
      <c r="D30" s="288"/>
      <c r="E30" s="444"/>
      <c r="F30" s="426">
        <f>SUM(F10:G29)</f>
        <v>0</v>
      </c>
      <c r="G30" s="427"/>
      <c r="H30" s="448" t="s">
        <v>94</v>
      </c>
      <c r="I30" s="449"/>
      <c r="J30" s="427">
        <f>SUM(J28,J26,J24,J22,J20,J18,J16,J14,J12,J10)</f>
        <v>0</v>
      </c>
      <c r="K30" s="450"/>
      <c r="L30" s="450"/>
      <c r="M30" s="450"/>
      <c r="N30" s="448" t="s">
        <v>94</v>
      </c>
      <c r="O30" s="451"/>
      <c r="P30" s="452">
        <f>SUM(P28,P26,P24,P22,P20,P18,P16,P14,P12,P10)</f>
        <v>0</v>
      </c>
      <c r="Q30" s="450"/>
      <c r="R30" s="450"/>
      <c r="S30" s="450"/>
      <c r="T30" s="448" t="s">
        <v>94</v>
      </c>
      <c r="U30" s="451"/>
      <c r="V30" s="452">
        <f>SUM(V28,V26,V24,V22,V20,V18,V16,V14,V12,V10)</f>
        <v>0</v>
      </c>
      <c r="W30" s="450"/>
      <c r="X30" s="450"/>
      <c r="Y30" s="450"/>
      <c r="Z30" s="448" t="s">
        <v>94</v>
      </c>
      <c r="AA30" s="451"/>
      <c r="AB30" s="452">
        <f>SUM(AB28,AB26,AB24,AB22,AB20,AB18,AB16,AB14,AB12,AB10)</f>
        <v>0</v>
      </c>
      <c r="AC30" s="450"/>
      <c r="AD30" s="450"/>
      <c r="AE30" s="453"/>
      <c r="AF30" s="52"/>
    </row>
    <row r="31" spans="1:32" ht="18.75" customHeight="1" thickBot="1">
      <c r="A31" s="324"/>
      <c r="B31" s="326"/>
      <c r="C31" s="329"/>
      <c r="D31" s="329"/>
      <c r="E31" s="445"/>
      <c r="F31" s="446"/>
      <c r="G31" s="447"/>
      <c r="H31" s="454" t="s">
        <v>95</v>
      </c>
      <c r="I31" s="455"/>
      <c r="J31" s="441" t="str">
        <f>IF(H$6=0," ",SUM(J30))</f>
        <v> </v>
      </c>
      <c r="K31" s="442"/>
      <c r="L31" s="442"/>
      <c r="M31" s="442"/>
      <c r="N31" s="454" t="s">
        <v>95</v>
      </c>
      <c r="O31" s="456"/>
      <c r="P31" s="441" t="str">
        <f>IF(N$6=0," ",SUM(P30,J31))</f>
        <v> </v>
      </c>
      <c r="Q31" s="442"/>
      <c r="R31" s="442"/>
      <c r="S31" s="442"/>
      <c r="T31" s="454" t="s">
        <v>95</v>
      </c>
      <c r="U31" s="456"/>
      <c r="V31" s="441" t="str">
        <f>IF(T$6=0," ",SUM(V30,P31))</f>
        <v> </v>
      </c>
      <c r="W31" s="442"/>
      <c r="X31" s="442"/>
      <c r="Y31" s="442"/>
      <c r="Z31" s="454" t="s">
        <v>95</v>
      </c>
      <c r="AA31" s="456"/>
      <c r="AB31" s="441" t="str">
        <f>IF(Z$6=0," ",SUM(AB30,V31))</f>
        <v> </v>
      </c>
      <c r="AC31" s="442"/>
      <c r="AD31" s="442"/>
      <c r="AE31" s="443"/>
      <c r="AF31" s="52"/>
    </row>
    <row r="32" spans="1:32" ht="26.25" customHeight="1" thickBot="1">
      <c r="A32" s="65"/>
      <c r="B32" s="66"/>
      <c r="C32" s="69"/>
      <c r="D32" s="67"/>
      <c r="E32" s="69"/>
      <c r="F32" s="70"/>
      <c r="G32" s="69"/>
      <c r="H32" s="461" t="s">
        <v>96</v>
      </c>
      <c r="I32" s="457"/>
      <c r="J32" s="458" t="str">
        <f>IF(H$6=0," ",SUM(F30-J31))</f>
        <v> </v>
      </c>
      <c r="K32" s="459"/>
      <c r="L32" s="459"/>
      <c r="M32" s="459"/>
      <c r="N32" s="329" t="s">
        <v>96</v>
      </c>
      <c r="O32" s="462"/>
      <c r="P32" s="458" t="str">
        <f>IF(N$6=0," ",SUM(F30-P31))</f>
        <v> </v>
      </c>
      <c r="Q32" s="459"/>
      <c r="R32" s="459"/>
      <c r="S32" s="459"/>
      <c r="T32" s="329" t="s">
        <v>96</v>
      </c>
      <c r="U32" s="462"/>
      <c r="V32" s="458" t="str">
        <f>IF(T$6=0," ",SUM(F30-V31))</f>
        <v> </v>
      </c>
      <c r="W32" s="459"/>
      <c r="X32" s="459"/>
      <c r="Y32" s="459"/>
      <c r="Z32" s="329" t="s">
        <v>96</v>
      </c>
      <c r="AA32" s="457"/>
      <c r="AB32" s="458" t="str">
        <f>IF(Z$6=0," ",SUM(F30-AB31))</f>
        <v> </v>
      </c>
      <c r="AC32" s="459"/>
      <c r="AD32" s="459"/>
      <c r="AE32" s="460"/>
      <c r="AF32" s="52"/>
    </row>
    <row r="33" spans="1:7" ht="19.5" customHeight="1">
      <c r="A33" s="65"/>
      <c r="B33" s="52"/>
      <c r="C33" s="52"/>
      <c r="D33" s="67"/>
      <c r="E33" s="52"/>
      <c r="F33" s="52"/>
      <c r="G33" s="52"/>
    </row>
    <row r="34" ht="19.5" customHeight="1">
      <c r="D34" s="68"/>
    </row>
  </sheetData>
  <sheetProtection/>
  <protectedRanges>
    <protectedRange sqref="H6:J6 L6 N6:P6 R6 T6:V6 X6 Z6:AB6 AD6" name="範囲2"/>
    <protectedRange sqref="H4:AE5 B10:E29 B32 H10:I10 H12:I12 H14:I14 H16:I16 H18:I18 H20:I20 H22:I22 H24:I24 H26:I26 H28:I28 N28:O28 N26:O26 N24:O24" name="範囲1"/>
    <protectedRange sqref="N10:O10 N14:O14 N12:O12 N16:O16 N18:O18 N20:O20 N22:O22 T10:U10 Z10:AA10 T12:U12 Z12:AA12 T14:U14 Z14:AA14 T16:U16 Z16:AA16 T18:U18 Z18:AA18 T20:U20 Z20:AA20 T22:U22 Z22:AA22 T24:U24 Z24:AA24 T26:U26 Z26:AA26 T28:U28 Z28:AA28" name="範囲3"/>
  </protectedRanges>
  <mergeCells count="296">
    <mergeCell ref="Z32:AA32"/>
    <mergeCell ref="AB32:AE32"/>
    <mergeCell ref="H32:I32"/>
    <mergeCell ref="J32:M32"/>
    <mergeCell ref="N32:O32"/>
    <mergeCell ref="P32:S32"/>
    <mergeCell ref="T32:U32"/>
    <mergeCell ref="V32:Y32"/>
    <mergeCell ref="Z30:AA30"/>
    <mergeCell ref="AB30:AE30"/>
    <mergeCell ref="H31:I31"/>
    <mergeCell ref="J31:M31"/>
    <mergeCell ref="N31:O31"/>
    <mergeCell ref="P31:S31"/>
    <mergeCell ref="T31:U31"/>
    <mergeCell ref="V31:Y31"/>
    <mergeCell ref="Z31:AA31"/>
    <mergeCell ref="AB31:AE31"/>
    <mergeCell ref="H30:I30"/>
    <mergeCell ref="J30:M30"/>
    <mergeCell ref="N30:O30"/>
    <mergeCell ref="P30:S30"/>
    <mergeCell ref="T30:U30"/>
    <mergeCell ref="V30:Y30"/>
    <mergeCell ref="A30:A31"/>
    <mergeCell ref="B30:B31"/>
    <mergeCell ref="C30:C31"/>
    <mergeCell ref="D30:D31"/>
    <mergeCell ref="E30:E31"/>
    <mergeCell ref="F30:G31"/>
    <mergeCell ref="Z28:AA28"/>
    <mergeCell ref="AB28:AE28"/>
    <mergeCell ref="H29:I29"/>
    <mergeCell ref="J29:M29"/>
    <mergeCell ref="N29:O29"/>
    <mergeCell ref="P29:S29"/>
    <mergeCell ref="T29:U29"/>
    <mergeCell ref="V29:Y29"/>
    <mergeCell ref="Z29:AA29"/>
    <mergeCell ref="AB29:AE29"/>
    <mergeCell ref="H28:I28"/>
    <mergeCell ref="J28:M28"/>
    <mergeCell ref="N28:O28"/>
    <mergeCell ref="P28:S28"/>
    <mergeCell ref="T28:U28"/>
    <mergeCell ref="V28:Y28"/>
    <mergeCell ref="A28:A29"/>
    <mergeCell ref="B28:B29"/>
    <mergeCell ref="C28:C29"/>
    <mergeCell ref="D28:D29"/>
    <mergeCell ref="E28:E29"/>
    <mergeCell ref="F28:G29"/>
    <mergeCell ref="Z26:AA26"/>
    <mergeCell ref="AB26:AE26"/>
    <mergeCell ref="H27:I27"/>
    <mergeCell ref="J27:M27"/>
    <mergeCell ref="N27:O27"/>
    <mergeCell ref="P27:S27"/>
    <mergeCell ref="T27:U27"/>
    <mergeCell ref="V27:Y27"/>
    <mergeCell ref="Z27:AA27"/>
    <mergeCell ref="AB27:AE27"/>
    <mergeCell ref="H26:I26"/>
    <mergeCell ref="J26:M26"/>
    <mergeCell ref="N26:O26"/>
    <mergeCell ref="P26:S26"/>
    <mergeCell ref="T26:U26"/>
    <mergeCell ref="V26:Y26"/>
    <mergeCell ref="A26:A27"/>
    <mergeCell ref="B26:B27"/>
    <mergeCell ref="C26:C27"/>
    <mergeCell ref="D26:D27"/>
    <mergeCell ref="E26:E27"/>
    <mergeCell ref="F26:G27"/>
    <mergeCell ref="Z24:AA24"/>
    <mergeCell ref="AB24:AE24"/>
    <mergeCell ref="H25:I25"/>
    <mergeCell ref="J25:M25"/>
    <mergeCell ref="N25:O25"/>
    <mergeCell ref="P25:S25"/>
    <mergeCell ref="T25:U25"/>
    <mergeCell ref="V25:Y25"/>
    <mergeCell ref="Z25:AA25"/>
    <mergeCell ref="AB25:AE25"/>
    <mergeCell ref="H24:I24"/>
    <mergeCell ref="J24:M24"/>
    <mergeCell ref="N24:O24"/>
    <mergeCell ref="P24:S24"/>
    <mergeCell ref="T24:U24"/>
    <mergeCell ref="V24:Y24"/>
    <mergeCell ref="A24:A25"/>
    <mergeCell ref="B24:B25"/>
    <mergeCell ref="C24:C25"/>
    <mergeCell ref="D24:D25"/>
    <mergeCell ref="E24:E25"/>
    <mergeCell ref="F24:G25"/>
    <mergeCell ref="Z22:AA22"/>
    <mergeCell ref="AB22:AE22"/>
    <mergeCell ref="H23:I23"/>
    <mergeCell ref="J23:M23"/>
    <mergeCell ref="N23:O23"/>
    <mergeCell ref="P23:S23"/>
    <mergeCell ref="T23:U23"/>
    <mergeCell ref="V23:Y23"/>
    <mergeCell ref="Z23:AA23"/>
    <mergeCell ref="AB23:AE23"/>
    <mergeCell ref="H22:I22"/>
    <mergeCell ref="J22:M22"/>
    <mergeCell ref="N22:O22"/>
    <mergeCell ref="P22:S22"/>
    <mergeCell ref="T22:U22"/>
    <mergeCell ref="V22:Y22"/>
    <mergeCell ref="A22:A23"/>
    <mergeCell ref="B22:B23"/>
    <mergeCell ref="C22:C23"/>
    <mergeCell ref="D22:D23"/>
    <mergeCell ref="E22:E23"/>
    <mergeCell ref="F22:G23"/>
    <mergeCell ref="Z20:AA20"/>
    <mergeCell ref="AB20:AE20"/>
    <mergeCell ref="H21:I21"/>
    <mergeCell ref="J21:M21"/>
    <mergeCell ref="N21:O21"/>
    <mergeCell ref="P21:S21"/>
    <mergeCell ref="T21:U21"/>
    <mergeCell ref="V21:Y21"/>
    <mergeCell ref="Z21:AA21"/>
    <mergeCell ref="AB21:AE21"/>
    <mergeCell ref="H20:I20"/>
    <mergeCell ref="J20:M20"/>
    <mergeCell ref="N20:O20"/>
    <mergeCell ref="P20:S20"/>
    <mergeCell ref="T20:U20"/>
    <mergeCell ref="V20:Y20"/>
    <mergeCell ref="A20:A21"/>
    <mergeCell ref="B20:B21"/>
    <mergeCell ref="C20:C21"/>
    <mergeCell ref="D20:D21"/>
    <mergeCell ref="E20:E21"/>
    <mergeCell ref="F20:G21"/>
    <mergeCell ref="Z18:AA18"/>
    <mergeCell ref="AB18:AE18"/>
    <mergeCell ref="H19:I19"/>
    <mergeCell ref="J19:M19"/>
    <mergeCell ref="N19:O19"/>
    <mergeCell ref="P19:S19"/>
    <mergeCell ref="T19:U19"/>
    <mergeCell ref="V19:Y19"/>
    <mergeCell ref="Z19:AA19"/>
    <mergeCell ref="AB19:AE19"/>
    <mergeCell ref="H18:I18"/>
    <mergeCell ref="J18:M18"/>
    <mergeCell ref="N18:O18"/>
    <mergeCell ref="P18:S18"/>
    <mergeCell ref="T18:U18"/>
    <mergeCell ref="V18:Y18"/>
    <mergeCell ref="A18:A19"/>
    <mergeCell ref="B18:B19"/>
    <mergeCell ref="C18:C19"/>
    <mergeCell ref="D18:D19"/>
    <mergeCell ref="E18:E19"/>
    <mergeCell ref="F18:G19"/>
    <mergeCell ref="Z16:AA16"/>
    <mergeCell ref="AB16:AE16"/>
    <mergeCell ref="H17:I17"/>
    <mergeCell ref="J17:M17"/>
    <mergeCell ref="N17:O17"/>
    <mergeCell ref="P17:S17"/>
    <mergeCell ref="T17:U17"/>
    <mergeCell ref="V17:Y17"/>
    <mergeCell ref="Z17:AA17"/>
    <mergeCell ref="AB17:AE17"/>
    <mergeCell ref="H16:I16"/>
    <mergeCell ref="J16:M16"/>
    <mergeCell ref="N16:O16"/>
    <mergeCell ref="P16:S16"/>
    <mergeCell ref="T16:U16"/>
    <mergeCell ref="V16:Y16"/>
    <mergeCell ref="A16:A17"/>
    <mergeCell ref="B16:B17"/>
    <mergeCell ref="C16:C17"/>
    <mergeCell ref="D16:D17"/>
    <mergeCell ref="E16:E17"/>
    <mergeCell ref="F16:G17"/>
    <mergeCell ref="Z14:AA14"/>
    <mergeCell ref="AB14:AE14"/>
    <mergeCell ref="H15:I15"/>
    <mergeCell ref="J15:M15"/>
    <mergeCell ref="N15:O15"/>
    <mergeCell ref="P15:S15"/>
    <mergeCell ref="T15:U15"/>
    <mergeCell ref="V15:Y15"/>
    <mergeCell ref="Z15:AA15"/>
    <mergeCell ref="AB15:AE15"/>
    <mergeCell ref="H14:I14"/>
    <mergeCell ref="J14:M14"/>
    <mergeCell ref="N14:O14"/>
    <mergeCell ref="P14:S14"/>
    <mergeCell ref="T14:U14"/>
    <mergeCell ref="V14:Y14"/>
    <mergeCell ref="A14:A15"/>
    <mergeCell ref="B14:B15"/>
    <mergeCell ref="C14:C15"/>
    <mergeCell ref="D14:D15"/>
    <mergeCell ref="E14:E15"/>
    <mergeCell ref="F14:G15"/>
    <mergeCell ref="Z12:AA12"/>
    <mergeCell ref="AB12:AE12"/>
    <mergeCell ref="H13:I13"/>
    <mergeCell ref="J13:M13"/>
    <mergeCell ref="N13:O13"/>
    <mergeCell ref="P13:S13"/>
    <mergeCell ref="T13:U13"/>
    <mergeCell ref="V13:Y13"/>
    <mergeCell ref="Z13:AA13"/>
    <mergeCell ref="AB13:AE13"/>
    <mergeCell ref="H12:I12"/>
    <mergeCell ref="J12:M12"/>
    <mergeCell ref="N12:O12"/>
    <mergeCell ref="P12:S12"/>
    <mergeCell ref="T12:U12"/>
    <mergeCell ref="V12:Y12"/>
    <mergeCell ref="A12:A13"/>
    <mergeCell ref="B12:B13"/>
    <mergeCell ref="C12:C13"/>
    <mergeCell ref="D12:D13"/>
    <mergeCell ref="E12:E13"/>
    <mergeCell ref="F12:G13"/>
    <mergeCell ref="Z10:AA10"/>
    <mergeCell ref="AB10:AE10"/>
    <mergeCell ref="H11:I11"/>
    <mergeCell ref="J11:M11"/>
    <mergeCell ref="N11:O11"/>
    <mergeCell ref="P11:S11"/>
    <mergeCell ref="T11:U11"/>
    <mergeCell ref="V11:Y11"/>
    <mergeCell ref="Z11:AA11"/>
    <mergeCell ref="AB11:AE11"/>
    <mergeCell ref="H10:I10"/>
    <mergeCell ref="J10:M10"/>
    <mergeCell ref="N10:O10"/>
    <mergeCell ref="P10:S10"/>
    <mergeCell ref="T10:U10"/>
    <mergeCell ref="V10:Y10"/>
    <mergeCell ref="A10:A11"/>
    <mergeCell ref="B10:B11"/>
    <mergeCell ref="C10:C11"/>
    <mergeCell ref="D10:D11"/>
    <mergeCell ref="E10:E11"/>
    <mergeCell ref="F10:G11"/>
    <mergeCell ref="T8:Y8"/>
    <mergeCell ref="Z8:AE8"/>
    <mergeCell ref="H9:M9"/>
    <mergeCell ref="N9:S9"/>
    <mergeCell ref="T9:Y9"/>
    <mergeCell ref="Z9:AE9"/>
    <mergeCell ref="V7:Y7"/>
    <mergeCell ref="Z7:AA7"/>
    <mergeCell ref="AB7:AE7"/>
    <mergeCell ref="A8:B9"/>
    <mergeCell ref="C8:C9"/>
    <mergeCell ref="D8:D9"/>
    <mergeCell ref="E8:E9"/>
    <mergeCell ref="F8:G9"/>
    <mergeCell ref="H8:M8"/>
    <mergeCell ref="N8:S8"/>
    <mergeCell ref="A6:G7"/>
    <mergeCell ref="H6:J6"/>
    <mergeCell ref="N6:P6"/>
    <mergeCell ref="T6:V6"/>
    <mergeCell ref="Z6:AB6"/>
    <mergeCell ref="H7:I7"/>
    <mergeCell ref="J7:M7"/>
    <mergeCell ref="N7:O7"/>
    <mergeCell ref="P7:S7"/>
    <mergeCell ref="T7:U7"/>
    <mergeCell ref="Z3:AB3"/>
    <mergeCell ref="AC3:AE3"/>
    <mergeCell ref="H4:J5"/>
    <mergeCell ref="K4:M5"/>
    <mergeCell ref="N4:P5"/>
    <mergeCell ref="Q4:S5"/>
    <mergeCell ref="T4:V5"/>
    <mergeCell ref="W4:Y5"/>
    <mergeCell ref="Z4:AB5"/>
    <mergeCell ref="AC4:AE5"/>
    <mergeCell ref="T1:W1"/>
    <mergeCell ref="X1:AE1"/>
    <mergeCell ref="A3:E4"/>
    <mergeCell ref="G3:G5"/>
    <mergeCell ref="H3:J3"/>
    <mergeCell ref="K3:M3"/>
    <mergeCell ref="N3:P3"/>
    <mergeCell ref="Q3:S3"/>
    <mergeCell ref="T3:V3"/>
    <mergeCell ref="W3:Y3"/>
  </mergeCells>
  <printOptions horizontalCentered="1"/>
  <pageMargins left="0.11811023622047245" right="0.11811023622047245" top="0.5118110236220472" bottom="0" header="0.31496062992125984" footer="0.2362204724409449"/>
  <pageSetup horizontalDpi="600" verticalDpi="600" orientation="landscape" paperSize="9" r:id="rId2"/>
  <headerFooter alignWithMargins="0">
    <oddHeader>&amp;C&amp;"ＭＳ Ｐゴシック,太字"&amp;12内　訳　明　細　書　兼　検　収　調　書&amp;R　&amp;U　　　　　　　　　　　　　　
　　　　　　　　　　　&amp;U　　　　　　　　　</oddHeader>
    <oddFooter>&amp;L&amp;U№&amp;P/&amp;Nページ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1"/>
  <sheetViews>
    <sheetView showZeros="0" view="pageBreakPreview" zoomScaleNormal="50" zoomScaleSheetLayoutView="100" zoomScalePageLayoutView="0" workbookViewId="0" topLeftCell="A1">
      <selection activeCell="R14" sqref="R14"/>
    </sheetView>
  </sheetViews>
  <sheetFormatPr defaultColWidth="3.75390625" defaultRowHeight="25.5" customHeight="1"/>
  <cols>
    <col min="1" max="1" width="2.875" style="1" customWidth="1"/>
    <col min="2" max="3" width="3.75390625" style="1" customWidth="1"/>
    <col min="4" max="4" width="4.625" style="1" customWidth="1"/>
    <col min="5" max="5" width="3.75390625" style="1" customWidth="1"/>
    <col min="6" max="6" width="6.25390625" style="1" customWidth="1"/>
    <col min="7" max="7" width="5.75390625" style="1" customWidth="1"/>
    <col min="8" max="38" width="3.625" style="1" customWidth="1"/>
    <col min="39" max="39" width="7.00390625" style="1" customWidth="1"/>
    <col min="40" max="16384" width="3.75390625" style="1" customWidth="1"/>
  </cols>
  <sheetData>
    <row r="1" spans="2:39" ht="27.75" customHeight="1" thickBot="1">
      <c r="B1" s="79"/>
      <c r="C1" s="79"/>
      <c r="D1" s="76"/>
      <c r="E1" s="77"/>
      <c r="F1" s="76"/>
      <c r="G1" s="77"/>
      <c r="H1" s="77"/>
      <c r="I1" s="77"/>
      <c r="J1" s="77"/>
      <c r="K1" s="78"/>
      <c r="L1" s="43"/>
      <c r="M1" s="84"/>
      <c r="N1" s="84"/>
      <c r="O1" s="463"/>
      <c r="P1" s="463"/>
      <c r="Q1" s="463"/>
      <c r="R1" s="85" t="s">
        <v>27</v>
      </c>
      <c r="S1" s="156"/>
      <c r="T1" s="370" t="s">
        <v>104</v>
      </c>
      <c r="U1" s="370"/>
      <c r="V1" s="370"/>
      <c r="W1" s="370"/>
      <c r="X1" s="86"/>
      <c r="Y1" s="84"/>
      <c r="Z1" s="43"/>
      <c r="AA1" s="43"/>
      <c r="AB1" s="43"/>
      <c r="AC1" s="43"/>
      <c r="AD1" s="43"/>
      <c r="AE1" s="43"/>
      <c r="AF1" s="371" t="s">
        <v>1</v>
      </c>
      <c r="AG1" s="371"/>
      <c r="AH1" s="371"/>
      <c r="AI1" s="371"/>
      <c r="AJ1" s="371"/>
      <c r="AK1" s="371"/>
      <c r="AL1" s="371"/>
      <c r="AM1" s="371"/>
    </row>
    <row r="2" ht="9" customHeight="1">
      <c r="A2" s="75"/>
    </row>
    <row r="3" spans="1:39" ht="25.5" customHeight="1">
      <c r="A3" s="367" t="s">
        <v>103</v>
      </c>
      <c r="B3" s="373"/>
      <c r="C3" s="373"/>
      <c r="D3" s="373"/>
      <c r="E3" s="373"/>
      <c r="F3" s="374"/>
      <c r="G3" s="31" t="s">
        <v>46</v>
      </c>
      <c r="H3" s="87">
        <v>1</v>
      </c>
      <c r="I3" s="88">
        <v>2</v>
      </c>
      <c r="J3" s="88">
        <v>3</v>
      </c>
      <c r="K3" s="88">
        <v>4</v>
      </c>
      <c r="L3" s="88">
        <v>5</v>
      </c>
      <c r="M3" s="88">
        <v>6</v>
      </c>
      <c r="N3" s="88">
        <v>7</v>
      </c>
      <c r="O3" s="88">
        <v>8</v>
      </c>
      <c r="P3" s="71">
        <v>9</v>
      </c>
      <c r="Q3" s="88">
        <v>10</v>
      </c>
      <c r="R3" s="96">
        <v>11</v>
      </c>
      <c r="S3" s="96">
        <v>12</v>
      </c>
      <c r="T3" s="71">
        <v>13</v>
      </c>
      <c r="U3" s="88">
        <v>14</v>
      </c>
      <c r="V3" s="71">
        <v>15</v>
      </c>
      <c r="W3" s="88">
        <v>16</v>
      </c>
      <c r="X3" s="71">
        <v>17</v>
      </c>
      <c r="Y3" s="88">
        <v>18</v>
      </c>
      <c r="Z3" s="71">
        <v>19</v>
      </c>
      <c r="AA3" s="88">
        <v>20</v>
      </c>
      <c r="AB3" s="71">
        <v>21</v>
      </c>
      <c r="AC3" s="88">
        <v>22</v>
      </c>
      <c r="AD3" s="71">
        <v>23</v>
      </c>
      <c r="AE3" s="88">
        <v>24</v>
      </c>
      <c r="AF3" s="71">
        <v>25</v>
      </c>
      <c r="AG3" s="88">
        <v>26</v>
      </c>
      <c r="AH3" s="71">
        <v>27</v>
      </c>
      <c r="AI3" s="88">
        <v>28</v>
      </c>
      <c r="AJ3" s="71">
        <v>29</v>
      </c>
      <c r="AK3" s="88">
        <v>30</v>
      </c>
      <c r="AL3" s="95">
        <v>31</v>
      </c>
      <c r="AM3" s="31" t="s">
        <v>10</v>
      </c>
    </row>
    <row r="4" spans="1:39" ht="19.5" customHeight="1">
      <c r="A4" s="362">
        <v>1</v>
      </c>
      <c r="B4" s="363" t="s">
        <v>174</v>
      </c>
      <c r="C4" s="363"/>
      <c r="D4" s="363"/>
      <c r="E4" s="363"/>
      <c r="F4" s="364"/>
      <c r="G4" s="82" t="s">
        <v>44</v>
      </c>
      <c r="H4" s="90"/>
      <c r="I4" s="92"/>
      <c r="J4" s="92"/>
      <c r="K4" s="92"/>
      <c r="L4" s="92"/>
      <c r="M4" s="92"/>
      <c r="N4" s="92"/>
      <c r="O4" s="92"/>
      <c r="P4" s="94"/>
      <c r="Q4" s="92"/>
      <c r="R4" s="97"/>
      <c r="S4" s="97"/>
      <c r="T4" s="94"/>
      <c r="U4" s="92"/>
      <c r="V4" s="94"/>
      <c r="W4" s="92"/>
      <c r="X4" s="94"/>
      <c r="Y4" s="92"/>
      <c r="Z4" s="94"/>
      <c r="AA4" s="92"/>
      <c r="AB4" s="94"/>
      <c r="AC4" s="92"/>
      <c r="AD4" s="94"/>
      <c r="AE4" s="92"/>
      <c r="AF4" s="94"/>
      <c r="AG4" s="92"/>
      <c r="AH4" s="94"/>
      <c r="AI4" s="92"/>
      <c r="AJ4" s="94"/>
      <c r="AK4" s="92"/>
      <c r="AL4" s="89"/>
      <c r="AM4" s="83">
        <f>SUM(H4:AL4)</f>
        <v>0</v>
      </c>
    </row>
    <row r="5" spans="1:39" ht="19.5" customHeight="1">
      <c r="A5" s="362"/>
      <c r="B5" s="365"/>
      <c r="C5" s="365"/>
      <c r="D5" s="365"/>
      <c r="E5" s="365"/>
      <c r="F5" s="366"/>
      <c r="G5" s="72" t="s">
        <v>45</v>
      </c>
      <c r="H5" s="91"/>
      <c r="I5" s="93"/>
      <c r="J5" s="93"/>
      <c r="K5" s="93"/>
      <c r="L5" s="93"/>
      <c r="M5" s="93"/>
      <c r="N5" s="93"/>
      <c r="O5" s="93"/>
      <c r="P5" s="18"/>
      <c r="Q5" s="93"/>
      <c r="R5" s="98"/>
      <c r="S5" s="98"/>
      <c r="T5" s="18"/>
      <c r="U5" s="93"/>
      <c r="V5" s="18"/>
      <c r="W5" s="93"/>
      <c r="X5" s="18"/>
      <c r="Y5" s="93"/>
      <c r="Z5" s="18"/>
      <c r="AA5" s="93"/>
      <c r="AB5" s="18"/>
      <c r="AC5" s="93"/>
      <c r="AD5" s="18"/>
      <c r="AE5" s="93"/>
      <c r="AF5" s="18"/>
      <c r="AG5" s="93"/>
      <c r="AH5" s="18"/>
      <c r="AI5" s="93"/>
      <c r="AJ5" s="18"/>
      <c r="AK5" s="93"/>
      <c r="AL5" s="81"/>
      <c r="AM5" s="44">
        <f>SUM(H5:AL5)</f>
        <v>0</v>
      </c>
    </row>
    <row r="6" spans="1:39" ht="19.5" customHeight="1">
      <c r="A6" s="362">
        <v>2</v>
      </c>
      <c r="B6" s="363"/>
      <c r="C6" s="363"/>
      <c r="D6" s="363"/>
      <c r="E6" s="363"/>
      <c r="F6" s="364"/>
      <c r="G6" s="82" t="s">
        <v>44</v>
      </c>
      <c r="H6" s="90"/>
      <c r="I6" s="92"/>
      <c r="J6" s="92"/>
      <c r="K6" s="92"/>
      <c r="L6" s="92"/>
      <c r="M6" s="92"/>
      <c r="N6" s="92"/>
      <c r="O6" s="92"/>
      <c r="P6" s="94"/>
      <c r="Q6" s="92"/>
      <c r="R6" s="97"/>
      <c r="S6" s="97"/>
      <c r="T6" s="94"/>
      <c r="U6" s="92"/>
      <c r="V6" s="94"/>
      <c r="W6" s="92"/>
      <c r="X6" s="94"/>
      <c r="Y6" s="92"/>
      <c r="Z6" s="94"/>
      <c r="AA6" s="92"/>
      <c r="AB6" s="94"/>
      <c r="AC6" s="92"/>
      <c r="AD6" s="94"/>
      <c r="AE6" s="92"/>
      <c r="AF6" s="94"/>
      <c r="AG6" s="92"/>
      <c r="AH6" s="94"/>
      <c r="AI6" s="92"/>
      <c r="AJ6" s="94"/>
      <c r="AK6" s="92"/>
      <c r="AL6" s="89"/>
      <c r="AM6" s="83">
        <f aca="true" t="shared" si="0" ref="AM6:AM29">SUM(H6:AL6)</f>
        <v>0</v>
      </c>
    </row>
    <row r="7" spans="1:39" ht="19.5" customHeight="1">
      <c r="A7" s="362"/>
      <c r="B7" s="365"/>
      <c r="C7" s="365"/>
      <c r="D7" s="365"/>
      <c r="E7" s="365"/>
      <c r="F7" s="366"/>
      <c r="G7" s="72" t="s">
        <v>45</v>
      </c>
      <c r="H7" s="91"/>
      <c r="I7" s="93"/>
      <c r="J7" s="93"/>
      <c r="K7" s="93"/>
      <c r="L7" s="93"/>
      <c r="M7" s="93"/>
      <c r="N7" s="93"/>
      <c r="O7" s="93"/>
      <c r="P7" s="18"/>
      <c r="Q7" s="93"/>
      <c r="R7" s="98"/>
      <c r="S7" s="98"/>
      <c r="T7" s="18"/>
      <c r="U7" s="93"/>
      <c r="V7" s="18"/>
      <c r="W7" s="93"/>
      <c r="X7" s="18"/>
      <c r="Y7" s="93"/>
      <c r="Z7" s="18"/>
      <c r="AA7" s="93"/>
      <c r="AB7" s="18"/>
      <c r="AC7" s="93"/>
      <c r="AD7" s="18"/>
      <c r="AE7" s="93"/>
      <c r="AF7" s="18"/>
      <c r="AG7" s="93"/>
      <c r="AH7" s="18"/>
      <c r="AI7" s="93"/>
      <c r="AJ7" s="18"/>
      <c r="AK7" s="93"/>
      <c r="AL7" s="81"/>
      <c r="AM7" s="44">
        <f t="shared" si="0"/>
        <v>0</v>
      </c>
    </row>
    <row r="8" spans="1:39" ht="19.5" customHeight="1">
      <c r="A8" s="362">
        <v>3</v>
      </c>
      <c r="B8" s="363"/>
      <c r="C8" s="363"/>
      <c r="D8" s="363"/>
      <c r="E8" s="363"/>
      <c r="F8" s="364"/>
      <c r="G8" s="82" t="s">
        <v>44</v>
      </c>
      <c r="H8" s="90"/>
      <c r="I8" s="92"/>
      <c r="J8" s="92"/>
      <c r="K8" s="92"/>
      <c r="L8" s="92"/>
      <c r="M8" s="92"/>
      <c r="N8" s="92"/>
      <c r="O8" s="92"/>
      <c r="P8" s="94"/>
      <c r="Q8" s="92"/>
      <c r="R8" s="97"/>
      <c r="S8" s="97"/>
      <c r="T8" s="94"/>
      <c r="U8" s="92"/>
      <c r="V8" s="94"/>
      <c r="W8" s="92"/>
      <c r="X8" s="94"/>
      <c r="Y8" s="92"/>
      <c r="Z8" s="94"/>
      <c r="AA8" s="92"/>
      <c r="AB8" s="94"/>
      <c r="AC8" s="92"/>
      <c r="AD8" s="94"/>
      <c r="AE8" s="92"/>
      <c r="AF8" s="94"/>
      <c r="AG8" s="92"/>
      <c r="AH8" s="94"/>
      <c r="AI8" s="92"/>
      <c r="AJ8" s="94"/>
      <c r="AK8" s="92"/>
      <c r="AL8" s="89"/>
      <c r="AM8" s="83">
        <f t="shared" si="0"/>
        <v>0</v>
      </c>
    </row>
    <row r="9" spans="1:39" ht="19.5" customHeight="1">
      <c r="A9" s="362"/>
      <c r="B9" s="365"/>
      <c r="C9" s="365"/>
      <c r="D9" s="365"/>
      <c r="E9" s="365"/>
      <c r="F9" s="366"/>
      <c r="G9" s="72" t="s">
        <v>45</v>
      </c>
      <c r="H9" s="91"/>
      <c r="I9" s="93"/>
      <c r="J9" s="93"/>
      <c r="K9" s="93"/>
      <c r="L9" s="93"/>
      <c r="M9" s="93"/>
      <c r="N9" s="93"/>
      <c r="O9" s="93"/>
      <c r="P9" s="18"/>
      <c r="Q9" s="93"/>
      <c r="R9" s="98"/>
      <c r="S9" s="98"/>
      <c r="T9" s="18"/>
      <c r="U9" s="93"/>
      <c r="V9" s="18"/>
      <c r="W9" s="93"/>
      <c r="X9" s="18"/>
      <c r="Y9" s="93"/>
      <c r="Z9" s="18"/>
      <c r="AA9" s="93"/>
      <c r="AB9" s="18"/>
      <c r="AC9" s="93"/>
      <c r="AD9" s="18"/>
      <c r="AE9" s="93"/>
      <c r="AF9" s="18"/>
      <c r="AG9" s="93"/>
      <c r="AH9" s="18"/>
      <c r="AI9" s="93"/>
      <c r="AJ9" s="18"/>
      <c r="AK9" s="93"/>
      <c r="AL9" s="81"/>
      <c r="AM9" s="44">
        <f t="shared" si="0"/>
        <v>0</v>
      </c>
    </row>
    <row r="10" spans="1:39" ht="19.5" customHeight="1">
      <c r="A10" s="362">
        <v>4</v>
      </c>
      <c r="B10" s="363"/>
      <c r="C10" s="363"/>
      <c r="D10" s="363"/>
      <c r="E10" s="363"/>
      <c r="F10" s="364"/>
      <c r="G10" s="82" t="s">
        <v>44</v>
      </c>
      <c r="H10" s="90"/>
      <c r="I10" s="92"/>
      <c r="J10" s="92"/>
      <c r="K10" s="92"/>
      <c r="L10" s="92"/>
      <c r="M10" s="92"/>
      <c r="N10" s="92"/>
      <c r="O10" s="92"/>
      <c r="P10" s="94"/>
      <c r="Q10" s="92"/>
      <c r="R10" s="97"/>
      <c r="S10" s="97"/>
      <c r="T10" s="94"/>
      <c r="U10" s="92"/>
      <c r="V10" s="94"/>
      <c r="W10" s="92"/>
      <c r="X10" s="94"/>
      <c r="Y10" s="92"/>
      <c r="Z10" s="94"/>
      <c r="AA10" s="92"/>
      <c r="AB10" s="94"/>
      <c r="AC10" s="92"/>
      <c r="AD10" s="94"/>
      <c r="AE10" s="92"/>
      <c r="AF10" s="94"/>
      <c r="AG10" s="92"/>
      <c r="AH10" s="94"/>
      <c r="AI10" s="92"/>
      <c r="AJ10" s="94"/>
      <c r="AK10" s="92"/>
      <c r="AL10" s="89"/>
      <c r="AM10" s="83">
        <f t="shared" si="0"/>
        <v>0</v>
      </c>
    </row>
    <row r="11" spans="1:39" ht="19.5" customHeight="1">
      <c r="A11" s="362"/>
      <c r="B11" s="365"/>
      <c r="C11" s="365"/>
      <c r="D11" s="365"/>
      <c r="E11" s="365"/>
      <c r="F11" s="366"/>
      <c r="G11" s="72" t="s">
        <v>45</v>
      </c>
      <c r="H11" s="91"/>
      <c r="I11" s="93"/>
      <c r="J11" s="93"/>
      <c r="K11" s="93"/>
      <c r="L11" s="93"/>
      <c r="M11" s="93"/>
      <c r="N11" s="93"/>
      <c r="O11" s="93"/>
      <c r="P11" s="18"/>
      <c r="Q11" s="93"/>
      <c r="R11" s="98"/>
      <c r="S11" s="98"/>
      <c r="T11" s="18"/>
      <c r="U11" s="93"/>
      <c r="V11" s="18"/>
      <c r="W11" s="93"/>
      <c r="X11" s="18"/>
      <c r="Y11" s="93"/>
      <c r="Z11" s="18"/>
      <c r="AA11" s="93"/>
      <c r="AB11" s="18"/>
      <c r="AC11" s="93"/>
      <c r="AD11" s="18"/>
      <c r="AE11" s="93"/>
      <c r="AF11" s="18"/>
      <c r="AG11" s="93"/>
      <c r="AH11" s="18"/>
      <c r="AI11" s="93"/>
      <c r="AJ11" s="18"/>
      <c r="AK11" s="93"/>
      <c r="AL11" s="81"/>
      <c r="AM11" s="44">
        <f t="shared" si="0"/>
        <v>0</v>
      </c>
    </row>
    <row r="12" spans="1:39" ht="19.5" customHeight="1">
      <c r="A12" s="362">
        <v>5</v>
      </c>
      <c r="B12" s="363"/>
      <c r="C12" s="363"/>
      <c r="D12" s="363"/>
      <c r="E12" s="363"/>
      <c r="F12" s="364"/>
      <c r="G12" s="82" t="s">
        <v>44</v>
      </c>
      <c r="H12" s="90"/>
      <c r="I12" s="92"/>
      <c r="J12" s="92"/>
      <c r="K12" s="92"/>
      <c r="L12" s="92"/>
      <c r="M12" s="92"/>
      <c r="N12" s="92"/>
      <c r="O12" s="92"/>
      <c r="P12" s="94"/>
      <c r="Q12" s="92"/>
      <c r="R12" s="97"/>
      <c r="S12" s="97"/>
      <c r="T12" s="94"/>
      <c r="U12" s="92"/>
      <c r="V12" s="94"/>
      <c r="W12" s="92"/>
      <c r="X12" s="94"/>
      <c r="Y12" s="92"/>
      <c r="Z12" s="94"/>
      <c r="AA12" s="92"/>
      <c r="AB12" s="94"/>
      <c r="AC12" s="92"/>
      <c r="AD12" s="94"/>
      <c r="AE12" s="92"/>
      <c r="AF12" s="94"/>
      <c r="AG12" s="92"/>
      <c r="AH12" s="94"/>
      <c r="AI12" s="92"/>
      <c r="AJ12" s="94"/>
      <c r="AK12" s="92"/>
      <c r="AL12" s="89"/>
      <c r="AM12" s="83">
        <f t="shared" si="0"/>
        <v>0</v>
      </c>
    </row>
    <row r="13" spans="1:39" ht="19.5" customHeight="1">
      <c r="A13" s="362"/>
      <c r="B13" s="368"/>
      <c r="C13" s="368"/>
      <c r="D13" s="368"/>
      <c r="E13" s="368"/>
      <c r="F13" s="369"/>
      <c r="G13" s="72" t="s">
        <v>45</v>
      </c>
      <c r="H13" s="91"/>
      <c r="I13" s="93"/>
      <c r="J13" s="93"/>
      <c r="K13" s="93"/>
      <c r="L13" s="93"/>
      <c r="M13" s="93"/>
      <c r="N13" s="93"/>
      <c r="O13" s="93"/>
      <c r="P13" s="18"/>
      <c r="Q13" s="93"/>
      <c r="R13" s="98"/>
      <c r="S13" s="98"/>
      <c r="T13" s="18"/>
      <c r="U13" s="93"/>
      <c r="V13" s="18"/>
      <c r="W13" s="93"/>
      <c r="X13" s="18"/>
      <c r="Y13" s="93"/>
      <c r="Z13" s="18"/>
      <c r="AA13" s="93"/>
      <c r="AB13" s="18"/>
      <c r="AC13" s="93"/>
      <c r="AD13" s="18"/>
      <c r="AE13" s="93"/>
      <c r="AF13" s="18"/>
      <c r="AG13" s="93"/>
      <c r="AH13" s="18"/>
      <c r="AI13" s="93"/>
      <c r="AJ13" s="18"/>
      <c r="AK13" s="93"/>
      <c r="AL13" s="81"/>
      <c r="AM13" s="44">
        <f t="shared" si="0"/>
        <v>0</v>
      </c>
    </row>
    <row r="14" spans="1:39" ht="19.5" customHeight="1">
      <c r="A14" s="362">
        <v>6</v>
      </c>
      <c r="B14" s="363"/>
      <c r="C14" s="363"/>
      <c r="D14" s="363"/>
      <c r="E14" s="363"/>
      <c r="F14" s="364"/>
      <c r="G14" s="82" t="s">
        <v>44</v>
      </c>
      <c r="H14" s="90"/>
      <c r="I14" s="92"/>
      <c r="J14" s="92"/>
      <c r="K14" s="92"/>
      <c r="L14" s="92"/>
      <c r="M14" s="92"/>
      <c r="N14" s="92"/>
      <c r="O14" s="92"/>
      <c r="P14" s="94"/>
      <c r="Q14" s="92"/>
      <c r="R14" s="97"/>
      <c r="S14" s="97"/>
      <c r="T14" s="94"/>
      <c r="U14" s="92"/>
      <c r="V14" s="94"/>
      <c r="W14" s="92"/>
      <c r="X14" s="94"/>
      <c r="Y14" s="92"/>
      <c r="Z14" s="94"/>
      <c r="AA14" s="92"/>
      <c r="AB14" s="94"/>
      <c r="AC14" s="92"/>
      <c r="AD14" s="94"/>
      <c r="AE14" s="92"/>
      <c r="AF14" s="94"/>
      <c r="AG14" s="92"/>
      <c r="AH14" s="94"/>
      <c r="AI14" s="92"/>
      <c r="AJ14" s="94"/>
      <c r="AK14" s="92"/>
      <c r="AL14" s="89"/>
      <c r="AM14" s="83">
        <f t="shared" si="0"/>
        <v>0</v>
      </c>
    </row>
    <row r="15" spans="1:39" ht="19.5" customHeight="1">
      <c r="A15" s="362"/>
      <c r="B15" s="365"/>
      <c r="C15" s="365"/>
      <c r="D15" s="365"/>
      <c r="E15" s="365"/>
      <c r="F15" s="366"/>
      <c r="G15" s="72" t="s">
        <v>45</v>
      </c>
      <c r="H15" s="91"/>
      <c r="I15" s="93"/>
      <c r="J15" s="93"/>
      <c r="K15" s="93"/>
      <c r="L15" s="93"/>
      <c r="M15" s="93"/>
      <c r="N15" s="93"/>
      <c r="O15" s="93"/>
      <c r="P15" s="18"/>
      <c r="Q15" s="93"/>
      <c r="R15" s="98"/>
      <c r="S15" s="98"/>
      <c r="T15" s="18"/>
      <c r="U15" s="93"/>
      <c r="V15" s="18"/>
      <c r="W15" s="93"/>
      <c r="X15" s="18"/>
      <c r="Y15" s="93"/>
      <c r="Z15" s="18"/>
      <c r="AA15" s="93"/>
      <c r="AB15" s="18"/>
      <c r="AC15" s="93"/>
      <c r="AD15" s="18"/>
      <c r="AE15" s="93"/>
      <c r="AF15" s="18"/>
      <c r="AG15" s="93"/>
      <c r="AH15" s="18"/>
      <c r="AI15" s="93"/>
      <c r="AJ15" s="18"/>
      <c r="AK15" s="93"/>
      <c r="AL15" s="81"/>
      <c r="AM15" s="44">
        <f t="shared" si="0"/>
        <v>0</v>
      </c>
    </row>
    <row r="16" spans="1:39" ht="19.5" customHeight="1">
      <c r="A16" s="362">
        <v>7</v>
      </c>
      <c r="B16" s="363"/>
      <c r="C16" s="363"/>
      <c r="D16" s="363"/>
      <c r="E16" s="363"/>
      <c r="F16" s="364"/>
      <c r="G16" s="82" t="s">
        <v>44</v>
      </c>
      <c r="H16" s="90"/>
      <c r="I16" s="92"/>
      <c r="J16" s="92"/>
      <c r="K16" s="92"/>
      <c r="L16" s="92"/>
      <c r="M16" s="92"/>
      <c r="N16" s="92"/>
      <c r="O16" s="92"/>
      <c r="P16" s="94"/>
      <c r="Q16" s="92"/>
      <c r="R16" s="97"/>
      <c r="S16" s="97"/>
      <c r="T16" s="94"/>
      <c r="U16" s="92"/>
      <c r="V16" s="94"/>
      <c r="W16" s="92"/>
      <c r="X16" s="94"/>
      <c r="Y16" s="92"/>
      <c r="Z16" s="94"/>
      <c r="AA16" s="92"/>
      <c r="AB16" s="94"/>
      <c r="AC16" s="92"/>
      <c r="AD16" s="94"/>
      <c r="AE16" s="92"/>
      <c r="AF16" s="94"/>
      <c r="AG16" s="92"/>
      <c r="AH16" s="94"/>
      <c r="AI16" s="92"/>
      <c r="AJ16" s="94"/>
      <c r="AK16" s="92"/>
      <c r="AL16" s="89"/>
      <c r="AM16" s="83">
        <f t="shared" si="0"/>
        <v>0</v>
      </c>
    </row>
    <row r="17" spans="1:39" ht="19.5" customHeight="1">
      <c r="A17" s="362"/>
      <c r="B17" s="365"/>
      <c r="C17" s="365"/>
      <c r="D17" s="365"/>
      <c r="E17" s="365"/>
      <c r="F17" s="366"/>
      <c r="G17" s="72" t="s">
        <v>45</v>
      </c>
      <c r="H17" s="91"/>
      <c r="I17" s="93"/>
      <c r="J17" s="93"/>
      <c r="K17" s="93"/>
      <c r="L17" s="93"/>
      <c r="M17" s="93"/>
      <c r="N17" s="93"/>
      <c r="O17" s="93"/>
      <c r="P17" s="18"/>
      <c r="Q17" s="93"/>
      <c r="R17" s="98"/>
      <c r="S17" s="98"/>
      <c r="T17" s="18"/>
      <c r="U17" s="93"/>
      <c r="V17" s="18"/>
      <c r="W17" s="93"/>
      <c r="X17" s="18"/>
      <c r="Y17" s="93"/>
      <c r="Z17" s="18"/>
      <c r="AA17" s="93"/>
      <c r="AB17" s="18"/>
      <c r="AC17" s="93"/>
      <c r="AD17" s="18"/>
      <c r="AE17" s="93"/>
      <c r="AF17" s="18"/>
      <c r="AG17" s="93"/>
      <c r="AH17" s="18"/>
      <c r="AI17" s="93"/>
      <c r="AJ17" s="18"/>
      <c r="AK17" s="93"/>
      <c r="AL17" s="81"/>
      <c r="AM17" s="44">
        <f t="shared" si="0"/>
        <v>0</v>
      </c>
    </row>
    <row r="18" spans="1:39" ht="19.5" customHeight="1">
      <c r="A18" s="362">
        <v>8</v>
      </c>
      <c r="B18" s="363"/>
      <c r="C18" s="363"/>
      <c r="D18" s="363"/>
      <c r="E18" s="363"/>
      <c r="F18" s="364"/>
      <c r="G18" s="82" t="s">
        <v>44</v>
      </c>
      <c r="H18" s="90"/>
      <c r="I18" s="92"/>
      <c r="J18" s="92"/>
      <c r="K18" s="92"/>
      <c r="L18" s="92"/>
      <c r="M18" s="92"/>
      <c r="N18" s="92"/>
      <c r="O18" s="92"/>
      <c r="P18" s="94"/>
      <c r="Q18" s="92"/>
      <c r="R18" s="97"/>
      <c r="S18" s="97"/>
      <c r="T18" s="94"/>
      <c r="U18" s="92"/>
      <c r="V18" s="94"/>
      <c r="W18" s="92"/>
      <c r="X18" s="94"/>
      <c r="Y18" s="92"/>
      <c r="Z18" s="94"/>
      <c r="AA18" s="92"/>
      <c r="AB18" s="94"/>
      <c r="AC18" s="92"/>
      <c r="AD18" s="94"/>
      <c r="AE18" s="92"/>
      <c r="AF18" s="94"/>
      <c r="AG18" s="92"/>
      <c r="AH18" s="94"/>
      <c r="AI18" s="92"/>
      <c r="AJ18" s="94"/>
      <c r="AK18" s="92"/>
      <c r="AL18" s="89"/>
      <c r="AM18" s="83">
        <f t="shared" si="0"/>
        <v>0</v>
      </c>
    </row>
    <row r="19" spans="1:39" ht="19.5" customHeight="1">
      <c r="A19" s="362"/>
      <c r="B19" s="365"/>
      <c r="C19" s="365"/>
      <c r="D19" s="365"/>
      <c r="E19" s="365"/>
      <c r="F19" s="366"/>
      <c r="G19" s="72" t="s">
        <v>45</v>
      </c>
      <c r="H19" s="91"/>
      <c r="I19" s="93"/>
      <c r="J19" s="93"/>
      <c r="K19" s="93"/>
      <c r="L19" s="93"/>
      <c r="M19" s="93"/>
      <c r="N19" s="93"/>
      <c r="O19" s="93"/>
      <c r="P19" s="18"/>
      <c r="Q19" s="93"/>
      <c r="R19" s="98"/>
      <c r="S19" s="98"/>
      <c r="T19" s="18"/>
      <c r="U19" s="93"/>
      <c r="V19" s="18"/>
      <c r="W19" s="93"/>
      <c r="X19" s="18"/>
      <c r="Y19" s="93"/>
      <c r="Z19" s="18"/>
      <c r="AA19" s="93"/>
      <c r="AB19" s="18"/>
      <c r="AC19" s="93"/>
      <c r="AD19" s="18"/>
      <c r="AE19" s="93"/>
      <c r="AF19" s="18"/>
      <c r="AG19" s="93"/>
      <c r="AH19" s="18"/>
      <c r="AI19" s="93"/>
      <c r="AJ19" s="18"/>
      <c r="AK19" s="93"/>
      <c r="AL19" s="81"/>
      <c r="AM19" s="44">
        <f t="shared" si="0"/>
        <v>0</v>
      </c>
    </row>
    <row r="20" spans="1:39" ht="19.5" customHeight="1">
      <c r="A20" s="362">
        <v>9</v>
      </c>
      <c r="B20" s="363"/>
      <c r="C20" s="363"/>
      <c r="D20" s="363"/>
      <c r="E20" s="363"/>
      <c r="F20" s="364"/>
      <c r="G20" s="82" t="s">
        <v>44</v>
      </c>
      <c r="H20" s="90"/>
      <c r="I20" s="92"/>
      <c r="J20" s="92"/>
      <c r="K20" s="92"/>
      <c r="L20" s="92"/>
      <c r="M20" s="92"/>
      <c r="N20" s="92"/>
      <c r="O20" s="92"/>
      <c r="P20" s="94"/>
      <c r="Q20" s="92"/>
      <c r="R20" s="97"/>
      <c r="S20" s="97"/>
      <c r="T20" s="94"/>
      <c r="U20" s="92"/>
      <c r="V20" s="94"/>
      <c r="W20" s="92"/>
      <c r="X20" s="94"/>
      <c r="Y20" s="92"/>
      <c r="Z20" s="94"/>
      <c r="AA20" s="92"/>
      <c r="AB20" s="94"/>
      <c r="AC20" s="92"/>
      <c r="AD20" s="94"/>
      <c r="AE20" s="92"/>
      <c r="AF20" s="94"/>
      <c r="AG20" s="92"/>
      <c r="AH20" s="94"/>
      <c r="AI20" s="92"/>
      <c r="AJ20" s="94"/>
      <c r="AK20" s="92"/>
      <c r="AL20" s="89"/>
      <c r="AM20" s="83">
        <f t="shared" si="0"/>
        <v>0</v>
      </c>
    </row>
    <row r="21" spans="1:39" ht="19.5" customHeight="1">
      <c r="A21" s="362"/>
      <c r="B21" s="365"/>
      <c r="C21" s="365"/>
      <c r="D21" s="365"/>
      <c r="E21" s="365"/>
      <c r="F21" s="366"/>
      <c r="G21" s="72" t="s">
        <v>45</v>
      </c>
      <c r="H21" s="91"/>
      <c r="I21" s="93"/>
      <c r="J21" s="93"/>
      <c r="K21" s="93"/>
      <c r="L21" s="93"/>
      <c r="M21" s="93"/>
      <c r="N21" s="93"/>
      <c r="O21" s="93"/>
      <c r="P21" s="18"/>
      <c r="Q21" s="93"/>
      <c r="R21" s="98"/>
      <c r="S21" s="98"/>
      <c r="T21" s="18"/>
      <c r="U21" s="93"/>
      <c r="V21" s="18"/>
      <c r="W21" s="93"/>
      <c r="X21" s="18"/>
      <c r="Y21" s="93"/>
      <c r="Z21" s="18"/>
      <c r="AA21" s="93"/>
      <c r="AB21" s="18"/>
      <c r="AC21" s="93"/>
      <c r="AD21" s="18"/>
      <c r="AE21" s="93"/>
      <c r="AF21" s="18"/>
      <c r="AG21" s="93"/>
      <c r="AH21" s="18"/>
      <c r="AI21" s="93"/>
      <c r="AJ21" s="18"/>
      <c r="AK21" s="93"/>
      <c r="AL21" s="81"/>
      <c r="AM21" s="44">
        <f t="shared" si="0"/>
        <v>0</v>
      </c>
    </row>
    <row r="22" spans="1:39" ht="19.5" customHeight="1">
      <c r="A22" s="362">
        <v>10</v>
      </c>
      <c r="B22" s="363"/>
      <c r="C22" s="363"/>
      <c r="D22" s="363"/>
      <c r="E22" s="363"/>
      <c r="F22" s="364"/>
      <c r="G22" s="82" t="s">
        <v>44</v>
      </c>
      <c r="H22" s="90"/>
      <c r="I22" s="92"/>
      <c r="J22" s="92"/>
      <c r="K22" s="92"/>
      <c r="L22" s="92"/>
      <c r="M22" s="92"/>
      <c r="N22" s="92"/>
      <c r="O22" s="92"/>
      <c r="P22" s="94"/>
      <c r="Q22" s="92"/>
      <c r="R22" s="97"/>
      <c r="S22" s="97"/>
      <c r="T22" s="94"/>
      <c r="U22" s="92"/>
      <c r="V22" s="94"/>
      <c r="W22" s="92"/>
      <c r="X22" s="94"/>
      <c r="Y22" s="92"/>
      <c r="Z22" s="94"/>
      <c r="AA22" s="92"/>
      <c r="AB22" s="94"/>
      <c r="AC22" s="92"/>
      <c r="AD22" s="94"/>
      <c r="AE22" s="92"/>
      <c r="AF22" s="94"/>
      <c r="AG22" s="92"/>
      <c r="AH22" s="94"/>
      <c r="AI22" s="92"/>
      <c r="AJ22" s="94"/>
      <c r="AK22" s="92"/>
      <c r="AL22" s="89"/>
      <c r="AM22" s="83">
        <f>SUM(H22:AL22)</f>
        <v>0</v>
      </c>
    </row>
    <row r="23" spans="1:39" ht="19.5" customHeight="1">
      <c r="A23" s="362"/>
      <c r="B23" s="365"/>
      <c r="C23" s="365"/>
      <c r="D23" s="365"/>
      <c r="E23" s="365"/>
      <c r="F23" s="366"/>
      <c r="G23" s="72" t="s">
        <v>45</v>
      </c>
      <c r="H23" s="91"/>
      <c r="I23" s="93"/>
      <c r="J23" s="93"/>
      <c r="K23" s="93"/>
      <c r="L23" s="93"/>
      <c r="M23" s="93"/>
      <c r="N23" s="93"/>
      <c r="O23" s="93"/>
      <c r="P23" s="18"/>
      <c r="Q23" s="93"/>
      <c r="R23" s="98"/>
      <c r="S23" s="98"/>
      <c r="T23" s="18"/>
      <c r="U23" s="93"/>
      <c r="V23" s="18"/>
      <c r="W23" s="93"/>
      <c r="X23" s="18"/>
      <c r="Y23" s="93"/>
      <c r="Z23" s="18"/>
      <c r="AA23" s="93"/>
      <c r="AB23" s="18"/>
      <c r="AC23" s="93"/>
      <c r="AD23" s="18"/>
      <c r="AE23" s="93"/>
      <c r="AF23" s="18"/>
      <c r="AG23" s="93"/>
      <c r="AH23" s="18"/>
      <c r="AI23" s="93"/>
      <c r="AJ23" s="18"/>
      <c r="AK23" s="93"/>
      <c r="AL23" s="81"/>
      <c r="AM23" s="44">
        <f>SUM(H23:AL23)</f>
        <v>0</v>
      </c>
    </row>
    <row r="24" spans="1:39" ht="19.5" customHeight="1">
      <c r="A24" s="362">
        <v>11</v>
      </c>
      <c r="B24" s="363"/>
      <c r="C24" s="363"/>
      <c r="D24" s="363"/>
      <c r="E24" s="363"/>
      <c r="F24" s="364"/>
      <c r="G24" s="82" t="s">
        <v>44</v>
      </c>
      <c r="H24" s="90"/>
      <c r="I24" s="92"/>
      <c r="J24" s="92"/>
      <c r="K24" s="92"/>
      <c r="L24" s="92"/>
      <c r="M24" s="92"/>
      <c r="N24" s="92"/>
      <c r="O24" s="92"/>
      <c r="P24" s="94"/>
      <c r="Q24" s="92"/>
      <c r="R24" s="97"/>
      <c r="S24" s="97"/>
      <c r="T24" s="94"/>
      <c r="U24" s="92"/>
      <c r="V24" s="94"/>
      <c r="W24" s="92"/>
      <c r="X24" s="94"/>
      <c r="Y24" s="92"/>
      <c r="Z24" s="94"/>
      <c r="AA24" s="92"/>
      <c r="AB24" s="94"/>
      <c r="AC24" s="92"/>
      <c r="AD24" s="94"/>
      <c r="AE24" s="92"/>
      <c r="AF24" s="94"/>
      <c r="AG24" s="92"/>
      <c r="AH24" s="94"/>
      <c r="AI24" s="92"/>
      <c r="AJ24" s="94"/>
      <c r="AK24" s="92"/>
      <c r="AL24" s="89"/>
      <c r="AM24" s="83">
        <f>SUM(H24:AL24)</f>
        <v>0</v>
      </c>
    </row>
    <row r="25" spans="1:39" ht="19.5" customHeight="1">
      <c r="A25" s="362"/>
      <c r="B25" s="365"/>
      <c r="C25" s="365"/>
      <c r="D25" s="365"/>
      <c r="E25" s="365"/>
      <c r="F25" s="366"/>
      <c r="G25" s="72" t="s">
        <v>45</v>
      </c>
      <c r="H25" s="91"/>
      <c r="I25" s="93"/>
      <c r="J25" s="93"/>
      <c r="K25" s="93"/>
      <c r="L25" s="93"/>
      <c r="M25" s="93"/>
      <c r="N25" s="93"/>
      <c r="O25" s="93"/>
      <c r="P25" s="18"/>
      <c r="Q25" s="93"/>
      <c r="R25" s="98"/>
      <c r="S25" s="98"/>
      <c r="T25" s="18"/>
      <c r="U25" s="93"/>
      <c r="V25" s="18"/>
      <c r="W25" s="93"/>
      <c r="X25" s="18"/>
      <c r="Y25" s="93"/>
      <c r="Z25" s="18"/>
      <c r="AA25" s="93"/>
      <c r="AB25" s="18"/>
      <c r="AC25" s="93"/>
      <c r="AD25" s="18"/>
      <c r="AE25" s="93"/>
      <c r="AF25" s="18"/>
      <c r="AG25" s="93"/>
      <c r="AH25" s="18"/>
      <c r="AI25" s="93"/>
      <c r="AJ25" s="18"/>
      <c r="AK25" s="93"/>
      <c r="AL25" s="81"/>
      <c r="AM25" s="44">
        <f>SUM(H25:AL25)</f>
        <v>0</v>
      </c>
    </row>
    <row r="26" spans="1:39" ht="19.5" customHeight="1">
      <c r="A26" s="362">
        <v>12</v>
      </c>
      <c r="B26" s="363"/>
      <c r="C26" s="363"/>
      <c r="D26" s="363"/>
      <c r="E26" s="363"/>
      <c r="F26" s="364"/>
      <c r="G26" s="82" t="s">
        <v>44</v>
      </c>
      <c r="H26" s="90"/>
      <c r="I26" s="92"/>
      <c r="J26" s="92"/>
      <c r="K26" s="92"/>
      <c r="L26" s="92"/>
      <c r="M26" s="92"/>
      <c r="N26" s="92"/>
      <c r="O26" s="92"/>
      <c r="P26" s="94"/>
      <c r="Q26" s="92"/>
      <c r="R26" s="97"/>
      <c r="S26" s="97"/>
      <c r="T26" s="94"/>
      <c r="U26" s="92"/>
      <c r="V26" s="94"/>
      <c r="W26" s="92"/>
      <c r="X26" s="94"/>
      <c r="Y26" s="92"/>
      <c r="Z26" s="94"/>
      <c r="AA26" s="92"/>
      <c r="AB26" s="94"/>
      <c r="AC26" s="92"/>
      <c r="AD26" s="94"/>
      <c r="AE26" s="92"/>
      <c r="AF26" s="94"/>
      <c r="AG26" s="92"/>
      <c r="AH26" s="94"/>
      <c r="AI26" s="92"/>
      <c r="AJ26" s="94"/>
      <c r="AK26" s="92"/>
      <c r="AL26" s="89"/>
      <c r="AM26" s="83">
        <f t="shared" si="0"/>
        <v>0</v>
      </c>
    </row>
    <row r="27" spans="1:39" ht="19.5" customHeight="1" thickBot="1">
      <c r="A27" s="362"/>
      <c r="B27" s="365"/>
      <c r="C27" s="365"/>
      <c r="D27" s="365"/>
      <c r="E27" s="365"/>
      <c r="F27" s="366"/>
      <c r="G27" s="72" t="s">
        <v>45</v>
      </c>
      <c r="H27" s="91"/>
      <c r="I27" s="93"/>
      <c r="J27" s="93"/>
      <c r="K27" s="93"/>
      <c r="L27" s="93"/>
      <c r="M27" s="93"/>
      <c r="N27" s="93"/>
      <c r="O27" s="93"/>
      <c r="P27" s="18"/>
      <c r="Q27" s="93"/>
      <c r="R27" s="98"/>
      <c r="S27" s="98"/>
      <c r="T27" s="18"/>
      <c r="U27" s="93"/>
      <c r="V27" s="18"/>
      <c r="W27" s="93"/>
      <c r="X27" s="18"/>
      <c r="Y27" s="93"/>
      <c r="Z27" s="18"/>
      <c r="AA27" s="93"/>
      <c r="AB27" s="18"/>
      <c r="AC27" s="93"/>
      <c r="AD27" s="18"/>
      <c r="AE27" s="93"/>
      <c r="AF27" s="18"/>
      <c r="AG27" s="93"/>
      <c r="AH27" s="18"/>
      <c r="AI27" s="93"/>
      <c r="AJ27" s="18"/>
      <c r="AK27" s="93"/>
      <c r="AL27" s="81"/>
      <c r="AM27" s="44">
        <f t="shared" si="0"/>
        <v>0</v>
      </c>
    </row>
    <row r="28" spans="1:39" ht="19.5" customHeight="1">
      <c r="A28" s="358" t="s">
        <v>23</v>
      </c>
      <c r="B28" s="359"/>
      <c r="C28" s="359"/>
      <c r="D28" s="359"/>
      <c r="E28" s="359"/>
      <c r="F28" s="359"/>
      <c r="G28" s="106" t="s">
        <v>44</v>
      </c>
      <c r="H28" s="107">
        <f>SUM(H26,H24,H22,H20,H18,H16,H14,H12,H10,H8,H6,H4)</f>
        <v>0</v>
      </c>
      <c r="I28" s="108">
        <f>SUM(I26,I24,I22,I20,I18,I16,I14,I12,I10,I8,I6,I4)</f>
        <v>0</v>
      </c>
      <c r="J28" s="108">
        <f aca="true" t="shared" si="1" ref="J28:AL28">SUM(J26,J24,J22,J20,J18,J16,J14,J12,J10,J8,J6,J4)</f>
        <v>0</v>
      </c>
      <c r="K28" s="108">
        <f t="shared" si="1"/>
        <v>0</v>
      </c>
      <c r="L28" s="108">
        <f t="shared" si="1"/>
        <v>0</v>
      </c>
      <c r="M28" s="108">
        <f t="shared" si="1"/>
        <v>0</v>
      </c>
      <c r="N28" s="108">
        <f t="shared" si="1"/>
        <v>0</v>
      </c>
      <c r="O28" s="108">
        <f t="shared" si="1"/>
        <v>0</v>
      </c>
      <c r="P28" s="108">
        <f t="shared" si="1"/>
        <v>0</v>
      </c>
      <c r="Q28" s="108">
        <f t="shared" si="1"/>
        <v>0</v>
      </c>
      <c r="R28" s="108">
        <f t="shared" si="1"/>
        <v>0</v>
      </c>
      <c r="S28" s="108">
        <f t="shared" si="1"/>
        <v>0</v>
      </c>
      <c r="T28" s="108">
        <f t="shared" si="1"/>
        <v>0</v>
      </c>
      <c r="U28" s="108">
        <f t="shared" si="1"/>
        <v>0</v>
      </c>
      <c r="V28" s="108">
        <f t="shared" si="1"/>
        <v>0</v>
      </c>
      <c r="W28" s="108">
        <f t="shared" si="1"/>
        <v>0</v>
      </c>
      <c r="X28" s="108">
        <f t="shared" si="1"/>
        <v>0</v>
      </c>
      <c r="Y28" s="108">
        <f t="shared" si="1"/>
        <v>0</v>
      </c>
      <c r="Z28" s="108">
        <f t="shared" si="1"/>
        <v>0</v>
      </c>
      <c r="AA28" s="108">
        <f t="shared" si="1"/>
        <v>0</v>
      </c>
      <c r="AB28" s="108">
        <f t="shared" si="1"/>
        <v>0</v>
      </c>
      <c r="AC28" s="108">
        <f t="shared" si="1"/>
        <v>0</v>
      </c>
      <c r="AD28" s="108">
        <f t="shared" si="1"/>
        <v>0</v>
      </c>
      <c r="AE28" s="108">
        <f t="shared" si="1"/>
        <v>0</v>
      </c>
      <c r="AF28" s="108">
        <f t="shared" si="1"/>
        <v>0</v>
      </c>
      <c r="AG28" s="108">
        <f t="shared" si="1"/>
        <v>0</v>
      </c>
      <c r="AH28" s="108">
        <f t="shared" si="1"/>
        <v>0</v>
      </c>
      <c r="AI28" s="108">
        <f t="shared" si="1"/>
        <v>0</v>
      </c>
      <c r="AJ28" s="108">
        <f t="shared" si="1"/>
        <v>0</v>
      </c>
      <c r="AK28" s="108">
        <f t="shared" si="1"/>
        <v>0</v>
      </c>
      <c r="AL28" s="108">
        <f t="shared" si="1"/>
        <v>0</v>
      </c>
      <c r="AM28" s="109">
        <f t="shared" si="0"/>
        <v>0</v>
      </c>
    </row>
    <row r="29" spans="1:39" ht="19.5" customHeight="1" thickBot="1">
      <c r="A29" s="360"/>
      <c r="B29" s="361"/>
      <c r="C29" s="361"/>
      <c r="D29" s="361"/>
      <c r="E29" s="361"/>
      <c r="F29" s="361"/>
      <c r="G29" s="110" t="s">
        <v>45</v>
      </c>
      <c r="H29" s="111">
        <f>SUM(H27,H25,H23,H21,H19,H17,H15,H13,H11,H7,H9,H5)</f>
        <v>0</v>
      </c>
      <c r="I29" s="112">
        <f>SUM(I27,I25,I23,I21,I19,I17,I15,I13,I11,I9,I7,I5)</f>
        <v>0</v>
      </c>
      <c r="J29" s="112">
        <f aca="true" t="shared" si="2" ref="J29:AL29">SUM(J27,J25,J23,J21,J19,J17,J15,J13,J11,J9,J7,J5)</f>
        <v>0</v>
      </c>
      <c r="K29" s="112">
        <f t="shared" si="2"/>
        <v>0</v>
      </c>
      <c r="L29" s="112">
        <f t="shared" si="2"/>
        <v>0</v>
      </c>
      <c r="M29" s="112">
        <f t="shared" si="2"/>
        <v>0</v>
      </c>
      <c r="N29" s="112">
        <f t="shared" si="2"/>
        <v>0</v>
      </c>
      <c r="O29" s="112">
        <f t="shared" si="2"/>
        <v>0</v>
      </c>
      <c r="P29" s="112">
        <f t="shared" si="2"/>
        <v>0</v>
      </c>
      <c r="Q29" s="112">
        <f t="shared" si="2"/>
        <v>0</v>
      </c>
      <c r="R29" s="112">
        <f t="shared" si="2"/>
        <v>0</v>
      </c>
      <c r="S29" s="112">
        <f t="shared" si="2"/>
        <v>0</v>
      </c>
      <c r="T29" s="112">
        <f t="shared" si="2"/>
        <v>0</v>
      </c>
      <c r="U29" s="112">
        <f t="shared" si="2"/>
        <v>0</v>
      </c>
      <c r="V29" s="112">
        <f t="shared" si="2"/>
        <v>0</v>
      </c>
      <c r="W29" s="112">
        <f t="shared" si="2"/>
        <v>0</v>
      </c>
      <c r="X29" s="112">
        <f t="shared" si="2"/>
        <v>0</v>
      </c>
      <c r="Y29" s="112">
        <f t="shared" si="2"/>
        <v>0</v>
      </c>
      <c r="Z29" s="112">
        <f t="shared" si="2"/>
        <v>0</v>
      </c>
      <c r="AA29" s="112">
        <f t="shared" si="2"/>
        <v>0</v>
      </c>
      <c r="AB29" s="112">
        <f t="shared" si="2"/>
        <v>0</v>
      </c>
      <c r="AC29" s="112">
        <f t="shared" si="2"/>
        <v>0</v>
      </c>
      <c r="AD29" s="112">
        <f t="shared" si="2"/>
        <v>0</v>
      </c>
      <c r="AE29" s="112">
        <f t="shared" si="2"/>
        <v>0</v>
      </c>
      <c r="AF29" s="112">
        <f t="shared" si="2"/>
        <v>0</v>
      </c>
      <c r="AG29" s="112">
        <f t="shared" si="2"/>
        <v>0</v>
      </c>
      <c r="AH29" s="112">
        <f t="shared" si="2"/>
        <v>0</v>
      </c>
      <c r="AI29" s="112">
        <f t="shared" si="2"/>
        <v>0</v>
      </c>
      <c r="AJ29" s="112">
        <f t="shared" si="2"/>
        <v>0</v>
      </c>
      <c r="AK29" s="112">
        <f t="shared" si="2"/>
        <v>0</v>
      </c>
      <c r="AL29" s="112">
        <f t="shared" si="2"/>
        <v>0</v>
      </c>
      <c r="AM29" s="113">
        <f t="shared" si="0"/>
        <v>0</v>
      </c>
    </row>
    <row r="30" spans="1:39" ht="19.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</row>
    <row r="31" spans="1:39" ht="19.5" customHeight="1">
      <c r="A31" s="35"/>
      <c r="B31" s="357"/>
      <c r="C31" s="357"/>
      <c r="D31" s="357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35"/>
      <c r="AM31" s="35"/>
    </row>
    <row r="32" spans="1:39" ht="19.5" customHeight="1">
      <c r="A32" s="35"/>
      <c r="B32" s="355"/>
      <c r="C32" s="355"/>
      <c r="D32" s="355"/>
      <c r="E32" s="355"/>
      <c r="F32" s="355"/>
      <c r="G32" s="74"/>
      <c r="H32" s="355"/>
      <c r="I32" s="355"/>
      <c r="J32" s="355"/>
      <c r="K32" s="74"/>
      <c r="L32" s="355"/>
      <c r="M32" s="355"/>
      <c r="N32" s="355"/>
      <c r="O32" s="73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"/>
      <c r="AM32" s="35"/>
    </row>
    <row r="33" spans="1:39" ht="19.5" customHeight="1">
      <c r="A33" s="35"/>
      <c r="B33" s="357"/>
      <c r="C33" s="357"/>
      <c r="D33" s="357"/>
      <c r="E33" s="357"/>
      <c r="F33" s="357"/>
      <c r="G33" s="73"/>
      <c r="H33" s="355"/>
      <c r="I33" s="355"/>
      <c r="J33" s="355"/>
      <c r="K33" s="74"/>
      <c r="L33" s="354"/>
      <c r="M33" s="354"/>
      <c r="N33" s="354"/>
      <c r="O33" s="74"/>
      <c r="P33" s="356"/>
      <c r="Q33" s="356"/>
      <c r="R33" s="356"/>
      <c r="S33" s="356"/>
      <c r="T33" s="356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4"/>
      <c r="AI33" s="354"/>
      <c r="AJ33" s="354"/>
      <c r="AK33" s="354"/>
      <c r="AL33" s="35"/>
      <c r="AM33" s="35"/>
    </row>
    <row r="34" spans="1:39" ht="19.5" customHeight="1">
      <c r="A34" s="35"/>
      <c r="B34" s="357"/>
      <c r="C34" s="357"/>
      <c r="D34" s="357"/>
      <c r="E34" s="357"/>
      <c r="F34" s="357"/>
      <c r="G34" s="73"/>
      <c r="H34" s="355"/>
      <c r="I34" s="355"/>
      <c r="J34" s="355"/>
      <c r="K34" s="74"/>
      <c r="L34" s="354"/>
      <c r="M34" s="354"/>
      <c r="N34" s="354"/>
      <c r="O34" s="74"/>
      <c r="P34" s="356"/>
      <c r="Q34" s="356"/>
      <c r="R34" s="356"/>
      <c r="S34" s="356"/>
      <c r="T34" s="356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4"/>
      <c r="AI34" s="354"/>
      <c r="AJ34" s="354"/>
      <c r="AK34" s="354"/>
      <c r="AL34" s="35"/>
      <c r="AM34" s="35"/>
    </row>
    <row r="35" spans="1:39" ht="19.5" customHeight="1">
      <c r="A35" s="35"/>
      <c r="B35" s="357"/>
      <c r="C35" s="357"/>
      <c r="D35" s="357"/>
      <c r="E35" s="357"/>
      <c r="F35" s="357"/>
      <c r="G35" s="73"/>
      <c r="H35" s="355"/>
      <c r="I35" s="355"/>
      <c r="J35" s="355"/>
      <c r="K35" s="74"/>
      <c r="L35" s="354"/>
      <c r="M35" s="354"/>
      <c r="N35" s="354"/>
      <c r="O35" s="74"/>
      <c r="P35" s="356"/>
      <c r="Q35" s="356"/>
      <c r="R35" s="356"/>
      <c r="S35" s="356"/>
      <c r="T35" s="356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4"/>
      <c r="AI35" s="354"/>
      <c r="AJ35" s="354"/>
      <c r="AK35" s="354"/>
      <c r="AL35" s="35"/>
      <c r="AM35" s="35"/>
    </row>
    <row r="36" spans="1:39" ht="19.5" customHeight="1">
      <c r="A36" s="35"/>
      <c r="B36" s="357"/>
      <c r="C36" s="357"/>
      <c r="D36" s="357"/>
      <c r="E36" s="357"/>
      <c r="F36" s="357"/>
      <c r="G36" s="73"/>
      <c r="H36" s="355"/>
      <c r="I36" s="355"/>
      <c r="J36" s="355"/>
      <c r="K36" s="74"/>
      <c r="L36" s="354"/>
      <c r="M36" s="354"/>
      <c r="N36" s="354"/>
      <c r="O36" s="74"/>
      <c r="P36" s="356"/>
      <c r="Q36" s="356"/>
      <c r="R36" s="356"/>
      <c r="S36" s="356"/>
      <c r="T36" s="356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4"/>
      <c r="AI36" s="354"/>
      <c r="AJ36" s="354"/>
      <c r="AK36" s="354"/>
      <c r="AL36" s="35"/>
      <c r="AM36" s="35"/>
    </row>
    <row r="37" spans="1:39" ht="19.5" customHeight="1">
      <c r="A37" s="35"/>
      <c r="B37" s="357"/>
      <c r="C37" s="357"/>
      <c r="D37" s="357"/>
      <c r="E37" s="357"/>
      <c r="F37" s="357"/>
      <c r="G37" s="73"/>
      <c r="H37" s="355"/>
      <c r="I37" s="355"/>
      <c r="J37" s="355"/>
      <c r="K37" s="74"/>
      <c r="L37" s="354"/>
      <c r="M37" s="354"/>
      <c r="N37" s="354"/>
      <c r="O37" s="74"/>
      <c r="P37" s="356"/>
      <c r="Q37" s="356"/>
      <c r="R37" s="356"/>
      <c r="S37" s="356"/>
      <c r="T37" s="356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4"/>
      <c r="AI37" s="354"/>
      <c r="AJ37" s="354"/>
      <c r="AK37" s="354"/>
      <c r="AL37" s="35"/>
      <c r="AM37" s="35"/>
    </row>
    <row r="38" spans="2:37" ht="19.5" customHeight="1">
      <c r="B38" s="357"/>
      <c r="C38" s="357"/>
      <c r="D38" s="357"/>
      <c r="E38" s="357"/>
      <c r="F38" s="357"/>
      <c r="G38" s="73"/>
      <c r="H38" s="355"/>
      <c r="I38" s="355"/>
      <c r="J38" s="355"/>
      <c r="K38" s="74"/>
      <c r="L38" s="354"/>
      <c r="M38" s="354"/>
      <c r="N38" s="354"/>
      <c r="O38" s="74"/>
      <c r="P38" s="356"/>
      <c r="Q38" s="356"/>
      <c r="R38" s="356"/>
      <c r="S38" s="356"/>
      <c r="T38" s="356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4"/>
      <c r="AI38" s="354"/>
      <c r="AJ38" s="354"/>
      <c r="AK38" s="354"/>
    </row>
    <row r="39" spans="2:37" ht="19.5" customHeight="1"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6"/>
      <c r="Q39" s="356"/>
      <c r="R39" s="356"/>
      <c r="S39" s="356"/>
      <c r="T39" s="356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4"/>
      <c r="AI39" s="354"/>
      <c r="AJ39" s="354"/>
      <c r="AK39" s="354"/>
    </row>
    <row r="40" spans="2:37" ht="19.5" customHeight="1"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6"/>
      <c r="Q40" s="356"/>
      <c r="R40" s="356"/>
      <c r="S40" s="356"/>
      <c r="T40" s="356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2:20" ht="19.5" customHeight="1"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6"/>
      <c r="Q41" s="356"/>
      <c r="R41" s="356"/>
      <c r="S41" s="356"/>
      <c r="T41" s="356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</sheetData>
  <sheetProtection/>
  <protectedRanges>
    <protectedRange sqref="Q1 S1 AI1" name="範囲2"/>
    <protectedRange sqref="B4:F27 AI1 S1 H4:AL27" name="範囲1"/>
  </protectedRanges>
  <mergeCells count="108">
    <mergeCell ref="AH38:AK38"/>
    <mergeCell ref="U39:Y39"/>
    <mergeCell ref="Z39:AA39"/>
    <mergeCell ref="AB39:AD39"/>
    <mergeCell ref="AE39:AG39"/>
    <mergeCell ref="AH39:AK39"/>
    <mergeCell ref="U38:Y38"/>
    <mergeCell ref="Z38:AA38"/>
    <mergeCell ref="AB38:AD38"/>
    <mergeCell ref="AE38:AG38"/>
    <mergeCell ref="AH36:AK36"/>
    <mergeCell ref="U37:Y37"/>
    <mergeCell ref="Z37:AA37"/>
    <mergeCell ref="AB37:AD37"/>
    <mergeCell ref="AE37:AG37"/>
    <mergeCell ref="AH37:AK37"/>
    <mergeCell ref="U36:Y36"/>
    <mergeCell ref="Z36:AA36"/>
    <mergeCell ref="AB36:AD36"/>
    <mergeCell ref="AE36:AG36"/>
    <mergeCell ref="U34:Y34"/>
    <mergeCell ref="Z34:AA34"/>
    <mergeCell ref="AB34:AD34"/>
    <mergeCell ref="AE34:AG34"/>
    <mergeCell ref="AH34:AK34"/>
    <mergeCell ref="U35:Y35"/>
    <mergeCell ref="Z35:AA35"/>
    <mergeCell ref="AB35:AD35"/>
    <mergeCell ref="AE35:AG35"/>
    <mergeCell ref="AH35:AK35"/>
    <mergeCell ref="U32:Y32"/>
    <mergeCell ref="Z32:AA32"/>
    <mergeCell ref="AB32:AD32"/>
    <mergeCell ref="AE32:AG32"/>
    <mergeCell ref="AH32:AK32"/>
    <mergeCell ref="U33:Y33"/>
    <mergeCell ref="Z33:AA33"/>
    <mergeCell ref="AB33:AD33"/>
    <mergeCell ref="AE33:AG33"/>
    <mergeCell ref="AH33:AK33"/>
    <mergeCell ref="B40:F40"/>
    <mergeCell ref="G40:O40"/>
    <mergeCell ref="P40:T40"/>
    <mergeCell ref="B41:F41"/>
    <mergeCell ref="G41:O41"/>
    <mergeCell ref="P41:T41"/>
    <mergeCell ref="B38:F38"/>
    <mergeCell ref="H38:J38"/>
    <mergeCell ref="L38:N38"/>
    <mergeCell ref="P38:T38"/>
    <mergeCell ref="B39:F39"/>
    <mergeCell ref="G39:O39"/>
    <mergeCell ref="P39:T39"/>
    <mergeCell ref="B36:F36"/>
    <mergeCell ref="H36:J36"/>
    <mergeCell ref="L36:N36"/>
    <mergeCell ref="P36:T36"/>
    <mergeCell ref="B37:F37"/>
    <mergeCell ref="H37:J37"/>
    <mergeCell ref="L37:N37"/>
    <mergeCell ref="P37:T37"/>
    <mergeCell ref="B34:F34"/>
    <mergeCell ref="H34:J34"/>
    <mergeCell ref="L34:N34"/>
    <mergeCell ref="P34:T34"/>
    <mergeCell ref="B35:F35"/>
    <mergeCell ref="H35:J35"/>
    <mergeCell ref="L35:N35"/>
    <mergeCell ref="P35:T35"/>
    <mergeCell ref="B31:D31"/>
    <mergeCell ref="B32:F32"/>
    <mergeCell ref="H32:J32"/>
    <mergeCell ref="L32:N32"/>
    <mergeCell ref="P32:T32"/>
    <mergeCell ref="B33:F33"/>
    <mergeCell ref="H33:J33"/>
    <mergeCell ref="L33:N33"/>
    <mergeCell ref="P33:T33"/>
    <mergeCell ref="A28:F29"/>
    <mergeCell ref="B4:F5"/>
    <mergeCell ref="B6:F7"/>
    <mergeCell ref="B8:F9"/>
    <mergeCell ref="B10:F11"/>
    <mergeCell ref="B12:F13"/>
    <mergeCell ref="B26:F27"/>
    <mergeCell ref="A4:A5"/>
    <mergeCell ref="A6:A7"/>
    <mergeCell ref="A8:A9"/>
    <mergeCell ref="A10:A11"/>
    <mergeCell ref="A12:A13"/>
    <mergeCell ref="A26:A27"/>
    <mergeCell ref="AF1:AH1"/>
    <mergeCell ref="A18:A19"/>
    <mergeCell ref="B18:F19"/>
    <mergeCell ref="A20:A21"/>
    <mergeCell ref="B20:F21"/>
    <mergeCell ref="T1:W1"/>
    <mergeCell ref="O1:Q1"/>
    <mergeCell ref="AI1:AM1"/>
    <mergeCell ref="A3:F3"/>
    <mergeCell ref="A24:A25"/>
    <mergeCell ref="B24:F25"/>
    <mergeCell ref="A16:A17"/>
    <mergeCell ref="B16:F17"/>
    <mergeCell ref="A22:A23"/>
    <mergeCell ref="B22:F23"/>
    <mergeCell ref="A14:A15"/>
    <mergeCell ref="B14:F15"/>
  </mergeCells>
  <printOptions horizontalCentered="1"/>
  <pageMargins left="0" right="0" top="0.7086614173228347" bottom="0" header="0.5118110236220472" footer="0.5118110236220472"/>
  <pageSetup horizontalDpi="600" verticalDpi="600" orientation="landscape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4"/>
  <sheetViews>
    <sheetView showZeros="0" view="pageBreakPreview" zoomScaleSheetLayoutView="100" zoomScalePageLayoutView="0" workbookViewId="0" topLeftCell="A1">
      <selection activeCell="U8" sqref="U8"/>
    </sheetView>
  </sheetViews>
  <sheetFormatPr defaultColWidth="9.00390625" defaultRowHeight="13.5"/>
  <cols>
    <col min="1" max="1" width="3.375" style="0" customWidth="1"/>
    <col min="2" max="3" width="6.375" style="0" customWidth="1"/>
    <col min="4" max="4" width="4.625" style="0" customWidth="1"/>
    <col min="5" max="5" width="5.75390625" style="0" customWidth="1"/>
    <col min="6" max="9" width="4.625" style="0" customWidth="1"/>
    <col min="10" max="11" width="3.125" style="0" customWidth="1"/>
    <col min="12" max="12" width="6.00390625" style="0" customWidth="1"/>
    <col min="13" max="13" width="5.125" style="132" customWidth="1"/>
    <col min="14" max="14" width="4.625" style="132" customWidth="1"/>
    <col min="15" max="15" width="4.125" style="132" customWidth="1"/>
    <col min="16" max="17" width="4.625" style="0" customWidth="1"/>
    <col min="18" max="18" width="3.50390625" style="0" customWidth="1"/>
    <col min="19" max="24" width="4.625" style="0" customWidth="1"/>
    <col min="25" max="25" width="13.00390625" style="0" customWidth="1"/>
    <col min="26" max="26" width="6.25390625" style="0" customWidth="1"/>
    <col min="27" max="66" width="4.625" style="0" customWidth="1"/>
  </cols>
  <sheetData>
    <row r="1" spans="1:15" ht="22.5" customHeight="1" thickBot="1">
      <c r="A1" s="127"/>
      <c r="B1" s="127"/>
      <c r="C1" s="127"/>
      <c r="D1" s="137"/>
      <c r="E1" s="468"/>
      <c r="F1" s="468"/>
      <c r="G1" s="468"/>
      <c r="H1" s="139" t="s">
        <v>27</v>
      </c>
      <c r="I1" s="138"/>
      <c r="J1" s="139" t="s">
        <v>112</v>
      </c>
      <c r="K1" s="137"/>
      <c r="L1" s="137"/>
      <c r="M1" s="137"/>
      <c r="N1" s="137"/>
      <c r="O1" s="131"/>
    </row>
    <row r="2" spans="1:15" ht="6" customHeight="1">
      <c r="A2" s="128"/>
      <c r="B2" s="128"/>
      <c r="C2" s="128"/>
      <c r="D2" s="128"/>
      <c r="E2" s="128"/>
      <c r="F2" s="128"/>
      <c r="G2" s="128"/>
      <c r="H2" s="128"/>
      <c r="I2" s="131"/>
      <c r="J2" s="131"/>
      <c r="K2" s="131"/>
      <c r="L2" s="129"/>
      <c r="M2" s="129"/>
      <c r="N2" s="129"/>
      <c r="O2" s="129"/>
    </row>
    <row r="3" spans="1:19" ht="21.75" customHeight="1">
      <c r="A3" s="157"/>
      <c r="B3" s="157"/>
      <c r="C3" s="157"/>
      <c r="D3" s="157"/>
      <c r="E3" s="130"/>
      <c r="F3" s="130"/>
      <c r="G3" s="130"/>
      <c r="H3" s="130"/>
      <c r="I3" s="131"/>
      <c r="J3" s="467" t="s">
        <v>0</v>
      </c>
      <c r="K3" s="467"/>
      <c r="L3" s="467"/>
      <c r="M3" s="467"/>
      <c r="N3" s="467"/>
      <c r="O3" s="467"/>
      <c r="P3" s="467"/>
      <c r="Q3" s="467"/>
      <c r="R3" s="467"/>
      <c r="S3" s="467"/>
    </row>
    <row r="4" spans="1:19" ht="21.75" customHeight="1">
      <c r="A4" s="157"/>
      <c r="B4" s="157"/>
      <c r="C4" s="157"/>
      <c r="D4" s="157"/>
      <c r="E4" s="174"/>
      <c r="F4" s="174"/>
      <c r="G4" s="127"/>
      <c r="H4" s="127"/>
      <c r="I4" s="131"/>
      <c r="J4" s="466" t="s">
        <v>1</v>
      </c>
      <c r="K4" s="466"/>
      <c r="L4" s="466"/>
      <c r="M4" s="466"/>
      <c r="N4" s="466"/>
      <c r="O4" s="466"/>
      <c r="P4" s="466"/>
      <c r="Q4" s="466"/>
      <c r="R4" s="466"/>
      <c r="S4" s="466"/>
    </row>
    <row r="5" spans="1:19" ht="21.75" customHeight="1">
      <c r="A5" s="127"/>
      <c r="B5" s="127"/>
      <c r="C5" s="127"/>
      <c r="D5" s="127"/>
      <c r="E5" s="127"/>
      <c r="F5" s="127"/>
      <c r="G5" s="127"/>
      <c r="H5" s="127"/>
      <c r="I5" s="131"/>
      <c r="J5" s="466" t="s">
        <v>118</v>
      </c>
      <c r="K5" s="466"/>
      <c r="L5" s="466"/>
      <c r="M5" s="466"/>
      <c r="N5" s="466"/>
      <c r="O5" s="466"/>
      <c r="P5" s="466"/>
      <c r="Q5" s="466"/>
      <c r="R5" s="466"/>
      <c r="S5" s="466"/>
    </row>
    <row r="6" spans="1:15" ht="6" customHeight="1">
      <c r="A6" s="127"/>
      <c r="B6" s="127"/>
      <c r="C6" s="127"/>
      <c r="D6" s="127"/>
      <c r="E6" s="127"/>
      <c r="F6" s="127"/>
      <c r="G6" s="127"/>
      <c r="H6" s="127"/>
      <c r="I6" s="131"/>
      <c r="J6" s="131"/>
      <c r="K6" s="131"/>
      <c r="L6" s="129"/>
      <c r="M6" s="135"/>
      <c r="N6" s="129"/>
      <c r="O6" s="129"/>
    </row>
    <row r="7" spans="1:26" ht="20.25" customHeight="1">
      <c r="A7" s="143" t="s">
        <v>111</v>
      </c>
      <c r="B7" s="389" t="s">
        <v>53</v>
      </c>
      <c r="C7" s="390"/>
      <c r="D7" s="391" t="s">
        <v>117</v>
      </c>
      <c r="E7" s="391"/>
      <c r="F7" s="391"/>
      <c r="G7" s="391"/>
      <c r="H7" s="391"/>
      <c r="I7" s="391" t="s">
        <v>115</v>
      </c>
      <c r="J7" s="391"/>
      <c r="K7" s="391"/>
      <c r="L7" s="391"/>
      <c r="M7" s="391" t="s">
        <v>116</v>
      </c>
      <c r="N7" s="391"/>
      <c r="O7" s="391"/>
      <c r="P7" s="391" t="s">
        <v>113</v>
      </c>
      <c r="Q7" s="391"/>
      <c r="R7" s="391"/>
      <c r="S7" s="391"/>
      <c r="X7" s="170" t="s">
        <v>47</v>
      </c>
      <c r="Y7" s="172" t="s">
        <v>53</v>
      </c>
      <c r="Z7" s="173"/>
    </row>
    <row r="8" spans="1:35" ht="20.25" customHeight="1">
      <c r="A8" s="136">
        <v>1</v>
      </c>
      <c r="B8" s="401"/>
      <c r="C8" s="401"/>
      <c r="D8" s="402"/>
      <c r="E8" s="402"/>
      <c r="F8" s="402"/>
      <c r="G8" s="402"/>
      <c r="H8" s="402"/>
      <c r="I8" s="393"/>
      <c r="J8" s="393"/>
      <c r="K8" s="393"/>
      <c r="L8" s="393"/>
      <c r="M8" s="393">
        <f>ROUNDDOWN(I8*0.1,0)</f>
        <v>0</v>
      </c>
      <c r="N8" s="393"/>
      <c r="O8" s="393"/>
      <c r="P8" s="403">
        <f>SUM(I8:O8)</f>
        <v>0</v>
      </c>
      <c r="Q8" s="404"/>
      <c r="R8" s="404"/>
      <c r="S8" s="405"/>
      <c r="X8" s="170">
        <v>1</v>
      </c>
      <c r="Y8" s="172" t="s">
        <v>121</v>
      </c>
      <c r="Z8" s="173"/>
      <c r="AB8" s="38"/>
      <c r="AC8" s="2"/>
      <c r="AD8" s="2"/>
      <c r="AE8" s="2"/>
      <c r="AF8" s="151"/>
      <c r="AG8" s="151"/>
      <c r="AH8" s="151"/>
      <c r="AI8" s="151"/>
    </row>
    <row r="9" spans="1:35" ht="20.25" customHeight="1">
      <c r="A9" s="136">
        <v>2</v>
      </c>
      <c r="B9" s="401"/>
      <c r="C9" s="401"/>
      <c r="D9" s="402"/>
      <c r="E9" s="402"/>
      <c r="F9" s="402"/>
      <c r="G9" s="402"/>
      <c r="H9" s="402"/>
      <c r="I9" s="393"/>
      <c r="J9" s="393"/>
      <c r="K9" s="393"/>
      <c r="L9" s="393"/>
      <c r="M9" s="393">
        <f aca="true" t="shared" si="0" ref="M9:M31">ROUNDDOWN(I9*0.1,0)</f>
        <v>0</v>
      </c>
      <c r="N9" s="393"/>
      <c r="O9" s="393"/>
      <c r="P9" s="403">
        <f aca="true" t="shared" si="1" ref="P9:P31">SUM(I9:O9)</f>
        <v>0</v>
      </c>
      <c r="Q9" s="404"/>
      <c r="R9" s="404"/>
      <c r="S9" s="405"/>
      <c r="X9" s="170">
        <v>2</v>
      </c>
      <c r="Y9" s="172" t="s">
        <v>158</v>
      </c>
      <c r="Z9" s="173"/>
      <c r="AB9" s="38"/>
      <c r="AC9" s="158"/>
      <c r="AD9" s="11"/>
      <c r="AE9" s="11"/>
      <c r="AF9" s="152"/>
      <c r="AG9" s="152"/>
      <c r="AH9" s="158"/>
      <c r="AI9" s="152"/>
    </row>
    <row r="10" spans="1:35" ht="20.25" customHeight="1">
      <c r="A10" s="136">
        <v>3</v>
      </c>
      <c r="B10" s="401"/>
      <c r="C10" s="401"/>
      <c r="D10" s="402"/>
      <c r="E10" s="402"/>
      <c r="F10" s="402"/>
      <c r="G10" s="402"/>
      <c r="H10" s="402"/>
      <c r="I10" s="393"/>
      <c r="J10" s="393"/>
      <c r="K10" s="393"/>
      <c r="L10" s="393"/>
      <c r="M10" s="393">
        <f t="shared" si="0"/>
        <v>0</v>
      </c>
      <c r="N10" s="393"/>
      <c r="O10" s="393"/>
      <c r="P10" s="403">
        <f t="shared" si="1"/>
        <v>0</v>
      </c>
      <c r="Q10" s="404"/>
      <c r="R10" s="404"/>
      <c r="S10" s="405"/>
      <c r="X10" s="170">
        <v>3</v>
      </c>
      <c r="Y10" s="172" t="s">
        <v>159</v>
      </c>
      <c r="Z10" s="173"/>
      <c r="AB10" s="164"/>
      <c r="AC10" s="160"/>
      <c r="AD10" s="160"/>
      <c r="AE10" s="160"/>
      <c r="AF10" s="161"/>
      <c r="AG10" s="161"/>
      <c r="AH10" s="161"/>
      <c r="AI10" s="161"/>
    </row>
    <row r="11" spans="1:35" ht="20.25" customHeight="1">
      <c r="A11" s="136">
        <v>4</v>
      </c>
      <c r="B11" s="401"/>
      <c r="C11" s="401"/>
      <c r="D11" s="402"/>
      <c r="E11" s="402"/>
      <c r="F11" s="402"/>
      <c r="G11" s="402"/>
      <c r="H11" s="402"/>
      <c r="I11" s="393"/>
      <c r="J11" s="393"/>
      <c r="K11" s="393"/>
      <c r="L11" s="393"/>
      <c r="M11" s="393">
        <f t="shared" si="0"/>
        <v>0</v>
      </c>
      <c r="N11" s="393"/>
      <c r="O11" s="393"/>
      <c r="P11" s="403">
        <f>SUM(I11:O11)</f>
        <v>0</v>
      </c>
      <c r="Q11" s="404"/>
      <c r="R11" s="404"/>
      <c r="S11" s="405"/>
      <c r="X11" s="170">
        <v>4</v>
      </c>
      <c r="Y11" s="172" t="s">
        <v>160</v>
      </c>
      <c r="Z11" s="173"/>
      <c r="AB11" s="164"/>
      <c r="AC11" s="160"/>
      <c r="AD11" s="160"/>
      <c r="AE11" s="160"/>
      <c r="AF11" s="161"/>
      <c r="AG11" s="161"/>
      <c r="AH11" s="161"/>
      <c r="AI11" s="161"/>
    </row>
    <row r="12" spans="1:35" ht="20.25" customHeight="1">
      <c r="A12" s="136">
        <v>5</v>
      </c>
      <c r="B12" s="401"/>
      <c r="C12" s="401"/>
      <c r="D12" s="402"/>
      <c r="E12" s="402"/>
      <c r="F12" s="402"/>
      <c r="G12" s="402"/>
      <c r="H12" s="402"/>
      <c r="I12" s="393"/>
      <c r="J12" s="393"/>
      <c r="K12" s="393"/>
      <c r="L12" s="393"/>
      <c r="M12" s="393">
        <f t="shared" si="0"/>
        <v>0</v>
      </c>
      <c r="N12" s="393"/>
      <c r="O12" s="393"/>
      <c r="P12" s="403">
        <f t="shared" si="1"/>
        <v>0</v>
      </c>
      <c r="Q12" s="404"/>
      <c r="R12" s="404"/>
      <c r="S12" s="405"/>
      <c r="X12" s="170">
        <v>5</v>
      </c>
      <c r="Y12" s="172" t="s">
        <v>162</v>
      </c>
      <c r="Z12" s="173"/>
      <c r="AB12" s="163"/>
      <c r="AC12" s="158"/>
      <c r="AD12" s="163"/>
      <c r="AE12" s="163"/>
      <c r="AF12" s="161"/>
      <c r="AG12" s="161"/>
      <c r="AH12" s="158"/>
      <c r="AI12" s="161"/>
    </row>
    <row r="13" spans="1:26" ht="20.25" customHeight="1">
      <c r="A13" s="136">
        <v>6</v>
      </c>
      <c r="B13" s="401"/>
      <c r="C13" s="401"/>
      <c r="D13" s="402"/>
      <c r="E13" s="402"/>
      <c r="F13" s="402"/>
      <c r="G13" s="402"/>
      <c r="H13" s="402"/>
      <c r="I13" s="393"/>
      <c r="J13" s="393"/>
      <c r="K13" s="393"/>
      <c r="L13" s="393"/>
      <c r="M13" s="393">
        <f t="shared" si="0"/>
        <v>0</v>
      </c>
      <c r="N13" s="393"/>
      <c r="O13" s="393"/>
      <c r="P13" s="403">
        <f t="shared" si="1"/>
        <v>0</v>
      </c>
      <c r="Q13" s="404"/>
      <c r="R13" s="404"/>
      <c r="S13" s="405"/>
      <c r="X13" s="170">
        <v>6</v>
      </c>
      <c r="Y13" s="172" t="s">
        <v>163</v>
      </c>
      <c r="Z13" s="173"/>
    </row>
    <row r="14" spans="1:26" ht="20.25" customHeight="1">
      <c r="A14" s="136">
        <v>7</v>
      </c>
      <c r="B14" s="401"/>
      <c r="C14" s="401"/>
      <c r="D14" s="402"/>
      <c r="E14" s="402"/>
      <c r="F14" s="402"/>
      <c r="G14" s="402"/>
      <c r="H14" s="402"/>
      <c r="I14" s="393"/>
      <c r="J14" s="393"/>
      <c r="K14" s="393"/>
      <c r="L14" s="393"/>
      <c r="M14" s="393">
        <f t="shared" si="0"/>
        <v>0</v>
      </c>
      <c r="N14" s="393"/>
      <c r="O14" s="393"/>
      <c r="P14" s="403">
        <f t="shared" si="1"/>
        <v>0</v>
      </c>
      <c r="Q14" s="404"/>
      <c r="R14" s="404"/>
      <c r="S14" s="405"/>
      <c r="X14" s="170">
        <v>7</v>
      </c>
      <c r="Y14" s="172" t="s">
        <v>164</v>
      </c>
      <c r="Z14" s="173"/>
    </row>
    <row r="15" spans="1:26" ht="20.25" customHeight="1">
      <c r="A15" s="136">
        <v>8</v>
      </c>
      <c r="B15" s="401"/>
      <c r="C15" s="401"/>
      <c r="D15" s="402"/>
      <c r="E15" s="402"/>
      <c r="F15" s="402"/>
      <c r="G15" s="402"/>
      <c r="H15" s="402"/>
      <c r="I15" s="393"/>
      <c r="J15" s="393"/>
      <c r="K15" s="393"/>
      <c r="L15" s="393"/>
      <c r="M15" s="393">
        <f t="shared" si="0"/>
        <v>0</v>
      </c>
      <c r="N15" s="393"/>
      <c r="O15" s="393"/>
      <c r="P15" s="403">
        <f t="shared" si="1"/>
        <v>0</v>
      </c>
      <c r="Q15" s="404"/>
      <c r="R15" s="404"/>
      <c r="S15" s="405"/>
      <c r="X15" s="170">
        <v>8</v>
      </c>
      <c r="Y15" s="172" t="s">
        <v>175</v>
      </c>
      <c r="Z15" s="173"/>
    </row>
    <row r="16" spans="1:41" ht="20.25" customHeight="1">
      <c r="A16" s="136">
        <v>9</v>
      </c>
      <c r="B16" s="401"/>
      <c r="C16" s="401"/>
      <c r="D16" s="402"/>
      <c r="E16" s="402"/>
      <c r="F16" s="402"/>
      <c r="G16" s="402"/>
      <c r="H16" s="402"/>
      <c r="I16" s="393"/>
      <c r="J16" s="393"/>
      <c r="K16" s="393"/>
      <c r="L16" s="393"/>
      <c r="M16" s="393">
        <f t="shared" si="0"/>
        <v>0</v>
      </c>
      <c r="N16" s="393"/>
      <c r="O16" s="393"/>
      <c r="P16" s="403">
        <f t="shared" si="1"/>
        <v>0</v>
      </c>
      <c r="Q16" s="404"/>
      <c r="R16" s="404"/>
      <c r="S16" s="405"/>
      <c r="V16" s="151"/>
      <c r="W16" s="151"/>
      <c r="X16" s="168"/>
      <c r="Y16" s="172"/>
      <c r="Z16" s="173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</row>
    <row r="17" spans="1:41" ht="20.25" customHeight="1">
      <c r="A17" s="136">
        <v>10</v>
      </c>
      <c r="B17" s="401"/>
      <c r="C17" s="401"/>
      <c r="D17" s="402"/>
      <c r="E17" s="402"/>
      <c r="F17" s="402"/>
      <c r="G17" s="402"/>
      <c r="H17" s="402"/>
      <c r="I17" s="393"/>
      <c r="J17" s="393"/>
      <c r="K17" s="393"/>
      <c r="L17" s="393"/>
      <c r="M17" s="393">
        <f t="shared" si="0"/>
        <v>0</v>
      </c>
      <c r="N17" s="393"/>
      <c r="O17" s="393"/>
      <c r="P17" s="403">
        <f t="shared" si="1"/>
        <v>0</v>
      </c>
      <c r="Q17" s="404"/>
      <c r="R17" s="404"/>
      <c r="S17" s="405"/>
      <c r="V17" s="151"/>
      <c r="W17" s="151"/>
      <c r="X17" s="168"/>
      <c r="Y17" s="171"/>
      <c r="Z17" s="151"/>
      <c r="AA17" s="152"/>
      <c r="AB17" s="152"/>
      <c r="AC17" s="152"/>
      <c r="AD17" s="152"/>
      <c r="AE17" s="153"/>
      <c r="AF17" s="153"/>
      <c r="AG17" s="153"/>
      <c r="AH17" s="153"/>
      <c r="AI17" s="153"/>
      <c r="AJ17" s="153"/>
      <c r="AK17" s="153"/>
      <c r="AL17" s="154"/>
      <c r="AM17" s="155"/>
      <c r="AN17" s="155"/>
      <c r="AO17" s="155"/>
    </row>
    <row r="18" spans="1:41" ht="20.25" customHeight="1">
      <c r="A18" s="136">
        <v>11</v>
      </c>
      <c r="B18" s="401"/>
      <c r="C18" s="401"/>
      <c r="D18" s="402"/>
      <c r="E18" s="402"/>
      <c r="F18" s="402"/>
      <c r="G18" s="402"/>
      <c r="H18" s="402"/>
      <c r="I18" s="393"/>
      <c r="J18" s="393"/>
      <c r="K18" s="393"/>
      <c r="L18" s="393"/>
      <c r="M18" s="393">
        <f t="shared" si="0"/>
        <v>0</v>
      </c>
      <c r="N18" s="393"/>
      <c r="O18" s="393"/>
      <c r="P18" s="403">
        <f>SUM(I18:O18)</f>
        <v>0</v>
      </c>
      <c r="Q18" s="404"/>
      <c r="R18" s="404"/>
      <c r="S18" s="405"/>
      <c r="V18" s="151"/>
      <c r="W18" s="151"/>
      <c r="X18" s="169"/>
      <c r="Y18" s="152"/>
      <c r="Z18" s="151"/>
      <c r="AA18" s="152"/>
      <c r="AB18" s="152"/>
      <c r="AC18" s="152"/>
      <c r="AD18" s="152"/>
      <c r="AE18" s="153"/>
      <c r="AF18" s="153"/>
      <c r="AG18" s="153"/>
      <c r="AH18" s="153"/>
      <c r="AI18" s="153"/>
      <c r="AJ18" s="153"/>
      <c r="AK18" s="153"/>
      <c r="AL18" s="154"/>
      <c r="AM18" s="155"/>
      <c r="AN18" s="155"/>
      <c r="AO18" s="155"/>
    </row>
    <row r="19" spans="1:41" ht="20.25" customHeight="1">
      <c r="A19" s="136">
        <v>12</v>
      </c>
      <c r="B19" s="401"/>
      <c r="C19" s="401"/>
      <c r="D19" s="402"/>
      <c r="E19" s="402"/>
      <c r="F19" s="402"/>
      <c r="G19" s="402"/>
      <c r="H19" s="402"/>
      <c r="I19" s="393"/>
      <c r="J19" s="393"/>
      <c r="K19" s="393"/>
      <c r="L19" s="393"/>
      <c r="M19" s="393">
        <f t="shared" si="0"/>
        <v>0</v>
      </c>
      <c r="N19" s="393"/>
      <c r="O19" s="393"/>
      <c r="P19" s="403">
        <f t="shared" si="1"/>
        <v>0</v>
      </c>
      <c r="Q19" s="404"/>
      <c r="R19" s="404"/>
      <c r="S19" s="405"/>
      <c r="V19" s="151"/>
      <c r="W19" s="151"/>
      <c r="X19" s="151"/>
      <c r="Y19" s="152"/>
      <c r="Z19" s="151"/>
      <c r="AA19" s="152"/>
      <c r="AB19" s="152"/>
      <c r="AC19" s="152"/>
      <c r="AD19" s="152"/>
      <c r="AE19" s="153"/>
      <c r="AF19" s="153"/>
      <c r="AG19" s="153"/>
      <c r="AH19" s="153"/>
      <c r="AI19" s="153"/>
      <c r="AJ19" s="153"/>
      <c r="AK19" s="153"/>
      <c r="AL19" s="154"/>
      <c r="AM19" s="155"/>
      <c r="AN19" s="155"/>
      <c r="AO19" s="155"/>
    </row>
    <row r="20" spans="1:41" ht="20.25" customHeight="1">
      <c r="A20" s="136">
        <v>13</v>
      </c>
      <c r="B20" s="401"/>
      <c r="C20" s="401"/>
      <c r="D20" s="402"/>
      <c r="E20" s="402"/>
      <c r="F20" s="402"/>
      <c r="G20" s="402"/>
      <c r="H20" s="402"/>
      <c r="I20" s="393"/>
      <c r="J20" s="393"/>
      <c r="K20" s="393"/>
      <c r="L20" s="393"/>
      <c r="M20" s="393">
        <f t="shared" si="0"/>
        <v>0</v>
      </c>
      <c r="N20" s="393"/>
      <c r="O20" s="393"/>
      <c r="P20" s="403">
        <f t="shared" si="1"/>
        <v>0</v>
      </c>
      <c r="Q20" s="404"/>
      <c r="R20" s="404"/>
      <c r="S20" s="405"/>
      <c r="V20" s="151"/>
      <c r="W20" s="151"/>
      <c r="X20" s="151"/>
      <c r="Y20" s="152"/>
      <c r="Z20" s="151"/>
      <c r="AA20" s="152"/>
      <c r="AB20" s="152"/>
      <c r="AC20" s="152"/>
      <c r="AD20" s="152"/>
      <c r="AE20" s="153"/>
      <c r="AF20" s="153"/>
      <c r="AG20" s="153"/>
      <c r="AH20" s="153"/>
      <c r="AI20" s="153"/>
      <c r="AJ20" s="153"/>
      <c r="AK20" s="153"/>
      <c r="AL20" s="154"/>
      <c r="AM20" s="155"/>
      <c r="AN20" s="155"/>
      <c r="AO20" s="155"/>
    </row>
    <row r="21" spans="1:41" ht="20.25" customHeight="1">
      <c r="A21" s="136">
        <v>14</v>
      </c>
      <c r="B21" s="401"/>
      <c r="C21" s="401"/>
      <c r="D21" s="402"/>
      <c r="E21" s="402"/>
      <c r="F21" s="402"/>
      <c r="G21" s="402"/>
      <c r="H21" s="402"/>
      <c r="I21" s="393"/>
      <c r="J21" s="393"/>
      <c r="K21" s="393"/>
      <c r="L21" s="393"/>
      <c r="M21" s="393">
        <f t="shared" si="0"/>
        <v>0</v>
      </c>
      <c r="N21" s="393"/>
      <c r="O21" s="393"/>
      <c r="P21" s="403">
        <f t="shared" si="1"/>
        <v>0</v>
      </c>
      <c r="Q21" s="404"/>
      <c r="R21" s="404"/>
      <c r="S21" s="405"/>
      <c r="V21" s="151"/>
      <c r="W21" s="151"/>
      <c r="X21" s="151"/>
      <c r="Y21" s="152"/>
      <c r="Z21" s="151"/>
      <c r="AA21" s="152"/>
      <c r="AB21" s="152"/>
      <c r="AC21" s="152"/>
      <c r="AD21" s="152"/>
      <c r="AE21" s="153"/>
      <c r="AF21" s="153"/>
      <c r="AG21" s="153"/>
      <c r="AH21" s="153"/>
      <c r="AI21" s="153"/>
      <c r="AJ21" s="153"/>
      <c r="AK21" s="153"/>
      <c r="AL21" s="154"/>
      <c r="AM21" s="155"/>
      <c r="AN21" s="155"/>
      <c r="AO21" s="155"/>
    </row>
    <row r="22" spans="1:41" ht="20.25" customHeight="1">
      <c r="A22" s="136">
        <v>15</v>
      </c>
      <c r="B22" s="401"/>
      <c r="C22" s="401"/>
      <c r="D22" s="402"/>
      <c r="E22" s="402"/>
      <c r="F22" s="402"/>
      <c r="G22" s="402"/>
      <c r="H22" s="402"/>
      <c r="I22" s="393"/>
      <c r="J22" s="393"/>
      <c r="K22" s="393"/>
      <c r="L22" s="393"/>
      <c r="M22" s="393">
        <f t="shared" si="0"/>
        <v>0</v>
      </c>
      <c r="N22" s="393"/>
      <c r="O22" s="393"/>
      <c r="P22" s="403">
        <f t="shared" si="1"/>
        <v>0</v>
      </c>
      <c r="Q22" s="404"/>
      <c r="R22" s="404"/>
      <c r="S22" s="405"/>
      <c r="V22" s="151"/>
      <c r="W22" s="151"/>
      <c r="X22" s="151"/>
      <c r="Y22" s="152"/>
      <c r="Z22" s="151"/>
      <c r="AA22" s="152"/>
      <c r="AB22" s="152"/>
      <c r="AC22" s="152"/>
      <c r="AD22" s="152"/>
      <c r="AE22" s="153"/>
      <c r="AF22" s="153"/>
      <c r="AG22" s="153"/>
      <c r="AH22" s="153"/>
      <c r="AI22" s="153"/>
      <c r="AJ22" s="153"/>
      <c r="AK22" s="153"/>
      <c r="AL22" s="154"/>
      <c r="AM22" s="155"/>
      <c r="AN22" s="155"/>
      <c r="AO22" s="155"/>
    </row>
    <row r="23" spans="1:41" ht="20.25" customHeight="1">
      <c r="A23" s="136">
        <v>16</v>
      </c>
      <c r="B23" s="401"/>
      <c r="C23" s="401"/>
      <c r="D23" s="402"/>
      <c r="E23" s="402"/>
      <c r="F23" s="402"/>
      <c r="G23" s="402"/>
      <c r="H23" s="402"/>
      <c r="I23" s="393"/>
      <c r="J23" s="393"/>
      <c r="K23" s="393"/>
      <c r="L23" s="393"/>
      <c r="M23" s="393">
        <f t="shared" si="0"/>
        <v>0</v>
      </c>
      <c r="N23" s="393"/>
      <c r="O23" s="393"/>
      <c r="P23" s="403">
        <f t="shared" si="1"/>
        <v>0</v>
      </c>
      <c r="Q23" s="404"/>
      <c r="R23" s="404"/>
      <c r="S23" s="405"/>
      <c r="V23" s="151"/>
      <c r="W23" s="151"/>
      <c r="X23" s="151"/>
      <c r="Y23" s="152"/>
      <c r="Z23" s="151"/>
      <c r="AA23" s="152"/>
      <c r="AB23" s="152"/>
      <c r="AC23" s="152"/>
      <c r="AD23" s="152"/>
      <c r="AE23" s="153"/>
      <c r="AF23" s="153"/>
      <c r="AG23" s="153"/>
      <c r="AH23" s="153"/>
      <c r="AI23" s="153"/>
      <c r="AJ23" s="153"/>
      <c r="AK23" s="153"/>
      <c r="AL23" s="154"/>
      <c r="AM23" s="155"/>
      <c r="AN23" s="155"/>
      <c r="AO23" s="155"/>
    </row>
    <row r="24" spans="1:41" ht="20.25" customHeight="1">
      <c r="A24" s="136">
        <v>17</v>
      </c>
      <c r="B24" s="401"/>
      <c r="C24" s="401"/>
      <c r="D24" s="402"/>
      <c r="E24" s="402"/>
      <c r="F24" s="402"/>
      <c r="G24" s="402"/>
      <c r="H24" s="402"/>
      <c r="I24" s="393"/>
      <c r="J24" s="393"/>
      <c r="K24" s="393"/>
      <c r="L24" s="393"/>
      <c r="M24" s="393">
        <f t="shared" si="0"/>
        <v>0</v>
      </c>
      <c r="N24" s="393"/>
      <c r="O24" s="393"/>
      <c r="P24" s="403">
        <f t="shared" si="1"/>
        <v>0</v>
      </c>
      <c r="Q24" s="404"/>
      <c r="R24" s="404"/>
      <c r="S24" s="405"/>
      <c r="V24" s="151"/>
      <c r="W24" s="151"/>
      <c r="X24" s="151"/>
      <c r="Y24" s="152"/>
      <c r="Z24" s="151"/>
      <c r="AA24" s="152"/>
      <c r="AB24" s="152"/>
      <c r="AC24" s="152"/>
      <c r="AD24" s="152"/>
      <c r="AE24" s="153"/>
      <c r="AF24" s="153"/>
      <c r="AG24" s="153"/>
      <c r="AH24" s="153"/>
      <c r="AI24" s="153"/>
      <c r="AJ24" s="153"/>
      <c r="AK24" s="153"/>
      <c r="AL24" s="154"/>
      <c r="AM24" s="155"/>
      <c r="AN24" s="155"/>
      <c r="AO24" s="155"/>
    </row>
    <row r="25" spans="1:41" ht="20.25" customHeight="1">
      <c r="A25" s="136">
        <v>18</v>
      </c>
      <c r="B25" s="401"/>
      <c r="C25" s="401"/>
      <c r="D25" s="402"/>
      <c r="E25" s="402"/>
      <c r="F25" s="402"/>
      <c r="G25" s="402"/>
      <c r="H25" s="402"/>
      <c r="I25" s="393"/>
      <c r="J25" s="393"/>
      <c r="K25" s="393"/>
      <c r="L25" s="393"/>
      <c r="M25" s="393">
        <f t="shared" si="0"/>
        <v>0</v>
      </c>
      <c r="N25" s="393"/>
      <c r="O25" s="393"/>
      <c r="P25" s="403">
        <f t="shared" si="1"/>
        <v>0</v>
      </c>
      <c r="Q25" s="404"/>
      <c r="R25" s="404"/>
      <c r="S25" s="405"/>
      <c r="V25" s="132"/>
      <c r="W25" s="132"/>
      <c r="X25" s="132"/>
      <c r="Y25" s="152"/>
      <c r="Z25" s="151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</row>
    <row r="26" spans="1:26" ht="20.25" customHeight="1">
      <c r="A26" s="136">
        <v>19</v>
      </c>
      <c r="B26" s="401"/>
      <c r="C26" s="401"/>
      <c r="D26" s="402"/>
      <c r="E26" s="402"/>
      <c r="F26" s="402"/>
      <c r="G26" s="402"/>
      <c r="H26" s="402"/>
      <c r="I26" s="393"/>
      <c r="J26" s="393"/>
      <c r="K26" s="393"/>
      <c r="L26" s="393"/>
      <c r="M26" s="393">
        <f t="shared" si="0"/>
        <v>0</v>
      </c>
      <c r="N26" s="393"/>
      <c r="O26" s="393"/>
      <c r="P26" s="403">
        <f t="shared" si="1"/>
        <v>0</v>
      </c>
      <c r="Q26" s="404"/>
      <c r="R26" s="404"/>
      <c r="S26" s="405"/>
      <c r="Y26" s="132"/>
      <c r="Z26" s="132"/>
    </row>
    <row r="27" spans="1:19" ht="20.25" customHeight="1">
      <c r="A27" s="136">
        <v>20</v>
      </c>
      <c r="B27" s="401"/>
      <c r="C27" s="401"/>
      <c r="D27" s="402"/>
      <c r="E27" s="402"/>
      <c r="F27" s="402"/>
      <c r="G27" s="402"/>
      <c r="H27" s="402"/>
      <c r="I27" s="393"/>
      <c r="J27" s="393"/>
      <c r="K27" s="393"/>
      <c r="L27" s="393"/>
      <c r="M27" s="393">
        <f t="shared" si="0"/>
        <v>0</v>
      </c>
      <c r="N27" s="393"/>
      <c r="O27" s="393"/>
      <c r="P27" s="403">
        <f t="shared" si="1"/>
        <v>0</v>
      </c>
      <c r="Q27" s="404"/>
      <c r="R27" s="404"/>
      <c r="S27" s="405"/>
    </row>
    <row r="28" spans="1:19" ht="20.25" customHeight="1">
      <c r="A28" s="136">
        <v>21</v>
      </c>
      <c r="B28" s="401"/>
      <c r="C28" s="401"/>
      <c r="D28" s="402"/>
      <c r="E28" s="402"/>
      <c r="F28" s="402"/>
      <c r="G28" s="402"/>
      <c r="H28" s="402"/>
      <c r="I28" s="393"/>
      <c r="J28" s="393"/>
      <c r="K28" s="393"/>
      <c r="L28" s="393"/>
      <c r="M28" s="393">
        <f t="shared" si="0"/>
        <v>0</v>
      </c>
      <c r="N28" s="393"/>
      <c r="O28" s="393"/>
      <c r="P28" s="403">
        <f t="shared" si="1"/>
        <v>0</v>
      </c>
      <c r="Q28" s="404"/>
      <c r="R28" s="404"/>
      <c r="S28" s="405"/>
    </row>
    <row r="29" spans="1:19" ht="20.25" customHeight="1">
      <c r="A29" s="136">
        <v>22</v>
      </c>
      <c r="B29" s="401"/>
      <c r="C29" s="401"/>
      <c r="D29" s="402"/>
      <c r="E29" s="402"/>
      <c r="F29" s="402"/>
      <c r="G29" s="402"/>
      <c r="H29" s="402"/>
      <c r="I29" s="393"/>
      <c r="J29" s="393"/>
      <c r="K29" s="393"/>
      <c r="L29" s="393"/>
      <c r="M29" s="393">
        <f t="shared" si="0"/>
        <v>0</v>
      </c>
      <c r="N29" s="393"/>
      <c r="O29" s="393"/>
      <c r="P29" s="403">
        <f t="shared" si="1"/>
        <v>0</v>
      </c>
      <c r="Q29" s="404"/>
      <c r="R29" s="404"/>
      <c r="S29" s="405"/>
    </row>
    <row r="30" spans="1:19" ht="20.25" customHeight="1">
      <c r="A30" s="136">
        <v>23</v>
      </c>
      <c r="B30" s="401"/>
      <c r="C30" s="401"/>
      <c r="D30" s="402"/>
      <c r="E30" s="402"/>
      <c r="F30" s="402"/>
      <c r="G30" s="402"/>
      <c r="H30" s="402"/>
      <c r="I30" s="393"/>
      <c r="J30" s="393"/>
      <c r="K30" s="393"/>
      <c r="L30" s="393"/>
      <c r="M30" s="393">
        <f t="shared" si="0"/>
        <v>0</v>
      </c>
      <c r="N30" s="393"/>
      <c r="O30" s="393"/>
      <c r="P30" s="403">
        <f t="shared" si="1"/>
        <v>0</v>
      </c>
      <c r="Q30" s="404"/>
      <c r="R30" s="404"/>
      <c r="S30" s="405"/>
    </row>
    <row r="31" spans="1:19" ht="20.25" customHeight="1">
      <c r="A31" s="136">
        <v>24</v>
      </c>
      <c r="B31" s="401"/>
      <c r="C31" s="401"/>
      <c r="D31" s="402"/>
      <c r="E31" s="402"/>
      <c r="F31" s="402"/>
      <c r="G31" s="402"/>
      <c r="H31" s="402"/>
      <c r="I31" s="393"/>
      <c r="J31" s="393"/>
      <c r="K31" s="393"/>
      <c r="L31" s="393"/>
      <c r="M31" s="393">
        <f t="shared" si="0"/>
        <v>0</v>
      </c>
      <c r="N31" s="393"/>
      <c r="O31" s="393"/>
      <c r="P31" s="403">
        <f t="shared" si="1"/>
        <v>0</v>
      </c>
      <c r="Q31" s="404"/>
      <c r="R31" s="404"/>
      <c r="S31" s="405"/>
    </row>
    <row r="32" spans="1:20" ht="20.25" customHeight="1">
      <c r="A32" s="149"/>
      <c r="B32" s="392" t="s">
        <v>10</v>
      </c>
      <c r="C32" s="392"/>
      <c r="D32" s="392"/>
      <c r="E32" s="392"/>
      <c r="F32" s="392"/>
      <c r="G32" s="392"/>
      <c r="H32" s="392"/>
      <c r="I32" s="393">
        <f>SUM(I8:L31)</f>
        <v>0</v>
      </c>
      <c r="J32" s="393"/>
      <c r="K32" s="393"/>
      <c r="L32" s="393"/>
      <c r="M32" s="393">
        <f>SUM(M8:O31)</f>
        <v>0</v>
      </c>
      <c r="N32" s="393"/>
      <c r="O32" s="393"/>
      <c r="P32" s="394">
        <f>SUM(P8:S31)</f>
        <v>0</v>
      </c>
      <c r="Q32" s="395"/>
      <c r="R32" s="395"/>
      <c r="S32" s="396"/>
      <c r="T32" s="148"/>
    </row>
    <row r="33" spans="1:19" ht="4.5" customHeight="1">
      <c r="A33" s="133"/>
      <c r="B33" s="397"/>
      <c r="C33" s="397"/>
      <c r="D33" s="398"/>
      <c r="E33" s="398"/>
      <c r="F33" s="398"/>
      <c r="G33" s="398"/>
      <c r="H33" s="398"/>
      <c r="I33" s="399"/>
      <c r="J33" s="399"/>
      <c r="K33" s="399"/>
      <c r="L33" s="399"/>
      <c r="M33" s="399"/>
      <c r="N33" s="399"/>
      <c r="O33" s="399"/>
      <c r="P33" s="400"/>
      <c r="Q33" s="400"/>
      <c r="R33" s="400"/>
      <c r="S33" s="400"/>
    </row>
    <row r="34" spans="1:20" ht="20.25" customHeight="1">
      <c r="A34" s="150" t="s">
        <v>156</v>
      </c>
      <c r="B34" s="144"/>
      <c r="C34" s="144"/>
      <c r="D34" s="145"/>
      <c r="E34" s="145"/>
      <c r="F34" s="145"/>
      <c r="G34" s="145"/>
      <c r="H34" s="145"/>
      <c r="I34" s="146"/>
      <c r="J34" s="146"/>
      <c r="K34" s="146"/>
      <c r="L34" s="146"/>
      <c r="M34" s="146"/>
      <c r="N34" s="146"/>
      <c r="O34" s="146"/>
      <c r="P34" s="147"/>
      <c r="Q34" s="147"/>
      <c r="R34" s="147"/>
      <c r="S34" s="147"/>
      <c r="T34" s="148"/>
    </row>
    <row r="35" spans="1:20" ht="20.25" customHeight="1">
      <c r="A35" s="143" t="s">
        <v>111</v>
      </c>
      <c r="B35" s="389" t="s">
        <v>53</v>
      </c>
      <c r="C35" s="390"/>
      <c r="D35" s="391"/>
      <c r="E35" s="391"/>
      <c r="F35" s="391"/>
      <c r="G35" s="391"/>
      <c r="H35" s="391"/>
      <c r="I35" s="391" t="s">
        <v>115</v>
      </c>
      <c r="J35" s="391"/>
      <c r="K35" s="391"/>
      <c r="L35" s="391"/>
      <c r="M35" s="391" t="s">
        <v>116</v>
      </c>
      <c r="N35" s="391"/>
      <c r="O35" s="391"/>
      <c r="P35" s="391" t="s">
        <v>113</v>
      </c>
      <c r="Q35" s="391"/>
      <c r="R35" s="391"/>
      <c r="S35" s="391"/>
      <c r="T35" s="148"/>
    </row>
    <row r="36" spans="1:20" ht="21" customHeight="1">
      <c r="A36" s="175">
        <v>1</v>
      </c>
      <c r="B36" s="464" t="str">
        <f aca="true" t="shared" si="2" ref="B36:B43">Y8</f>
        <v>大柳貢</v>
      </c>
      <c r="C36" s="465"/>
      <c r="D36" s="377"/>
      <c r="E36" s="377"/>
      <c r="F36" s="377"/>
      <c r="G36" s="377"/>
      <c r="H36" s="377"/>
      <c r="I36" s="393">
        <f aca="true" t="shared" si="3" ref="I36:I41">SUMIF($B$8:$C$31,Y8,$I$8:$L$31)</f>
        <v>0</v>
      </c>
      <c r="J36" s="393"/>
      <c r="K36" s="393"/>
      <c r="L36" s="393"/>
      <c r="M36" s="393">
        <f>SUMIF($B$8:$C$31,Y8,$M$8:$O$31)</f>
        <v>0</v>
      </c>
      <c r="N36" s="393"/>
      <c r="O36" s="393"/>
      <c r="P36" s="379">
        <f>SUMIF($B$8:$C$31,Y8,$P$8:$S$31)</f>
        <v>0</v>
      </c>
      <c r="Q36" s="380"/>
      <c r="R36" s="380"/>
      <c r="S36" s="380"/>
      <c r="T36" s="148"/>
    </row>
    <row r="37" spans="1:19" ht="21" customHeight="1">
      <c r="A37" s="165">
        <v>2</v>
      </c>
      <c r="B37" s="464" t="str">
        <f t="shared" si="2"/>
        <v>金子正則</v>
      </c>
      <c r="C37" s="465"/>
      <c r="D37" s="377"/>
      <c r="E37" s="377"/>
      <c r="F37" s="377"/>
      <c r="G37" s="377"/>
      <c r="H37" s="377"/>
      <c r="I37" s="393">
        <f t="shared" si="3"/>
        <v>0</v>
      </c>
      <c r="J37" s="393"/>
      <c r="K37" s="393"/>
      <c r="L37" s="393"/>
      <c r="M37" s="393">
        <f aca="true" t="shared" si="4" ref="M37:M42">SUMIF($B$8:$C$31,Y9,$M$8:$O$31)</f>
        <v>0</v>
      </c>
      <c r="N37" s="393"/>
      <c r="O37" s="393"/>
      <c r="P37" s="379">
        <f aca="true" t="shared" si="5" ref="P37:P42">SUMIF($B$8:$C$31,Y9,$P$8:$S$31)</f>
        <v>0</v>
      </c>
      <c r="Q37" s="380"/>
      <c r="R37" s="380"/>
      <c r="S37" s="380"/>
    </row>
    <row r="38" spans="1:19" ht="21" customHeight="1">
      <c r="A38" s="165">
        <v>3</v>
      </c>
      <c r="B38" s="464" t="str">
        <f t="shared" si="2"/>
        <v>武島良雄</v>
      </c>
      <c r="C38" s="465"/>
      <c r="D38" s="377"/>
      <c r="E38" s="377"/>
      <c r="F38" s="377"/>
      <c r="G38" s="377"/>
      <c r="H38" s="377"/>
      <c r="I38" s="393">
        <f t="shared" si="3"/>
        <v>0</v>
      </c>
      <c r="J38" s="393"/>
      <c r="K38" s="393"/>
      <c r="L38" s="393"/>
      <c r="M38" s="393">
        <f>SUMIF($B$8:$C$31,Y10,$M$8:$O$31)</f>
        <v>0</v>
      </c>
      <c r="N38" s="393"/>
      <c r="O38" s="393"/>
      <c r="P38" s="379">
        <f t="shared" si="5"/>
        <v>0</v>
      </c>
      <c r="Q38" s="380"/>
      <c r="R38" s="380"/>
      <c r="S38" s="380"/>
    </row>
    <row r="39" spans="1:19" ht="21" customHeight="1">
      <c r="A39" s="165">
        <v>4</v>
      </c>
      <c r="B39" s="464" t="str">
        <f t="shared" si="2"/>
        <v>小堀和也</v>
      </c>
      <c r="C39" s="465"/>
      <c r="D39" s="377"/>
      <c r="E39" s="377"/>
      <c r="F39" s="377"/>
      <c r="G39" s="377"/>
      <c r="H39" s="377"/>
      <c r="I39" s="393">
        <f t="shared" si="3"/>
        <v>0</v>
      </c>
      <c r="J39" s="393"/>
      <c r="K39" s="393"/>
      <c r="L39" s="393"/>
      <c r="M39" s="393">
        <f t="shared" si="4"/>
        <v>0</v>
      </c>
      <c r="N39" s="393"/>
      <c r="O39" s="393"/>
      <c r="P39" s="379">
        <f t="shared" si="5"/>
        <v>0</v>
      </c>
      <c r="Q39" s="380"/>
      <c r="R39" s="380"/>
      <c r="S39" s="380"/>
    </row>
    <row r="40" spans="1:19" ht="21" customHeight="1">
      <c r="A40" s="175">
        <v>5</v>
      </c>
      <c r="B40" s="464" t="str">
        <f t="shared" si="2"/>
        <v>伊藤明夫</v>
      </c>
      <c r="C40" s="465"/>
      <c r="D40" s="377"/>
      <c r="E40" s="377"/>
      <c r="F40" s="377"/>
      <c r="G40" s="377"/>
      <c r="H40" s="377"/>
      <c r="I40" s="393">
        <f t="shared" si="3"/>
        <v>0</v>
      </c>
      <c r="J40" s="393"/>
      <c r="K40" s="393"/>
      <c r="L40" s="393"/>
      <c r="M40" s="393">
        <f t="shared" si="4"/>
        <v>0</v>
      </c>
      <c r="N40" s="393"/>
      <c r="O40" s="393"/>
      <c r="P40" s="379">
        <f t="shared" si="5"/>
        <v>0</v>
      </c>
      <c r="Q40" s="380"/>
      <c r="R40" s="380"/>
      <c r="S40" s="380"/>
    </row>
    <row r="41" spans="1:19" ht="21" customHeight="1">
      <c r="A41" s="165">
        <v>6</v>
      </c>
      <c r="B41" s="464" t="str">
        <f t="shared" si="2"/>
        <v>工藤慎一</v>
      </c>
      <c r="C41" s="465"/>
      <c r="D41" s="377"/>
      <c r="E41" s="377"/>
      <c r="F41" s="377"/>
      <c r="G41" s="377"/>
      <c r="H41" s="377"/>
      <c r="I41" s="393">
        <f t="shared" si="3"/>
        <v>0</v>
      </c>
      <c r="J41" s="393"/>
      <c r="K41" s="393"/>
      <c r="L41" s="393"/>
      <c r="M41" s="393">
        <f>SUMIF($B$8:$C$31,Y13,$M$8:$O$31)</f>
        <v>0</v>
      </c>
      <c r="N41" s="393"/>
      <c r="O41" s="393"/>
      <c r="P41" s="379">
        <f t="shared" si="5"/>
        <v>0</v>
      </c>
      <c r="Q41" s="380"/>
      <c r="R41" s="380"/>
      <c r="S41" s="380"/>
    </row>
    <row r="42" spans="1:19" ht="21" customHeight="1">
      <c r="A42" s="165">
        <v>7</v>
      </c>
      <c r="B42" s="464" t="str">
        <f t="shared" si="2"/>
        <v>原野健太</v>
      </c>
      <c r="C42" s="465"/>
      <c r="D42" s="377"/>
      <c r="E42" s="377"/>
      <c r="F42" s="377"/>
      <c r="G42" s="377"/>
      <c r="H42" s="377"/>
      <c r="I42" s="393">
        <f>SUMIF($B$8:$C$31,Y14,$I$8:$L$31)</f>
        <v>0</v>
      </c>
      <c r="J42" s="393"/>
      <c r="K42" s="393"/>
      <c r="L42" s="393"/>
      <c r="M42" s="393">
        <f t="shared" si="4"/>
        <v>0</v>
      </c>
      <c r="N42" s="393"/>
      <c r="O42" s="393"/>
      <c r="P42" s="379">
        <f t="shared" si="5"/>
        <v>0</v>
      </c>
      <c r="Q42" s="380"/>
      <c r="R42" s="380"/>
      <c r="S42" s="380"/>
    </row>
    <row r="43" spans="1:19" ht="21" customHeight="1">
      <c r="A43" s="165">
        <v>8</v>
      </c>
      <c r="B43" s="464" t="str">
        <f t="shared" si="2"/>
        <v>田中善広</v>
      </c>
      <c r="C43" s="465"/>
      <c r="D43" s="377"/>
      <c r="E43" s="377"/>
      <c r="F43" s="377"/>
      <c r="G43" s="377"/>
      <c r="H43" s="377"/>
      <c r="I43" s="393">
        <f>SUMIF($B$8:$C$31,Y15,$I$8:$L$31)</f>
        <v>0</v>
      </c>
      <c r="J43" s="393"/>
      <c r="K43" s="393"/>
      <c r="L43" s="393"/>
      <c r="M43" s="393">
        <f>SUMIF($B$8:$C$31,Y15,$M$8:$O$31)</f>
        <v>0</v>
      </c>
      <c r="N43" s="393"/>
      <c r="O43" s="393"/>
      <c r="P43" s="379">
        <f>SUMIF($B$8:$C$31,Y15,$P$8:$S$31)</f>
        <v>0</v>
      </c>
      <c r="Q43" s="380"/>
      <c r="R43" s="380"/>
      <c r="S43" s="380"/>
    </row>
    <row r="44" spans="1:19" ht="21" customHeight="1">
      <c r="A44" s="165"/>
      <c r="B44" s="377" t="s">
        <v>157</v>
      </c>
      <c r="C44" s="377"/>
      <c r="D44" s="377"/>
      <c r="E44" s="377"/>
      <c r="F44" s="377"/>
      <c r="G44" s="377"/>
      <c r="H44" s="377"/>
      <c r="I44" s="393">
        <f>SUM(I36:L43)</f>
        <v>0</v>
      </c>
      <c r="J44" s="393"/>
      <c r="K44" s="393"/>
      <c r="L44" s="393"/>
      <c r="M44" s="393">
        <f>SUM(M36:O43)</f>
        <v>0</v>
      </c>
      <c r="N44" s="393"/>
      <c r="O44" s="393"/>
      <c r="P44" s="379">
        <f>SUM(P36:S43)</f>
        <v>0</v>
      </c>
      <c r="Q44" s="380"/>
      <c r="R44" s="380"/>
      <c r="S44" s="380"/>
    </row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</sheetData>
  <sheetProtection/>
  <protectedRanges>
    <protectedRange sqref="G1 I1 M3:S5" name="範囲2"/>
    <protectedRange sqref="B8:O31" name="範囲1"/>
  </protectedRanges>
  <mergeCells count="190">
    <mergeCell ref="E1:G1"/>
    <mergeCell ref="I43:L43"/>
    <mergeCell ref="M43:O43"/>
    <mergeCell ref="P43:S43"/>
    <mergeCell ref="I32:L32"/>
    <mergeCell ref="M32:O32"/>
    <mergeCell ref="P32:S32"/>
    <mergeCell ref="P39:S39"/>
    <mergeCell ref="B32:H32"/>
    <mergeCell ref="B31:C31"/>
    <mergeCell ref="D31:H31"/>
    <mergeCell ref="I31:L31"/>
    <mergeCell ref="M31:O31"/>
    <mergeCell ref="P31:S31"/>
    <mergeCell ref="B36:C36"/>
    <mergeCell ref="D36:H36"/>
    <mergeCell ref="I36:L36"/>
    <mergeCell ref="M36:O36"/>
    <mergeCell ref="P36:S36"/>
    <mergeCell ref="B35:C35"/>
    <mergeCell ref="I38:L38"/>
    <mergeCell ref="M38:O38"/>
    <mergeCell ref="P38:S38"/>
    <mergeCell ref="B38:C38"/>
    <mergeCell ref="D38:H38"/>
    <mergeCell ref="B41:C41"/>
    <mergeCell ref="D41:H41"/>
    <mergeCell ref="I41:L41"/>
    <mergeCell ref="M41:O41"/>
    <mergeCell ref="P41:S41"/>
    <mergeCell ref="D35:H35"/>
    <mergeCell ref="I35:L35"/>
    <mergeCell ref="M35:O35"/>
    <mergeCell ref="P35:S35"/>
    <mergeCell ref="B33:C33"/>
    <mergeCell ref="D33:H33"/>
    <mergeCell ref="I33:L33"/>
    <mergeCell ref="M33:O33"/>
    <mergeCell ref="P33:S33"/>
    <mergeCell ref="B37:C37"/>
    <mergeCell ref="D37:H37"/>
    <mergeCell ref="I37:L37"/>
    <mergeCell ref="M37:O37"/>
    <mergeCell ref="P37:S37"/>
    <mergeCell ref="B42:C42"/>
    <mergeCell ref="D42:H42"/>
    <mergeCell ref="I42:L42"/>
    <mergeCell ref="M42:O42"/>
    <mergeCell ref="P42:S42"/>
    <mergeCell ref="I44:L44"/>
    <mergeCell ref="M44:O44"/>
    <mergeCell ref="P44:S44"/>
    <mergeCell ref="B43:C43"/>
    <mergeCell ref="D43:H43"/>
    <mergeCell ref="B29:C29"/>
    <mergeCell ref="D29:H29"/>
    <mergeCell ref="I29:L29"/>
    <mergeCell ref="M29:O29"/>
    <mergeCell ref="P29:S29"/>
    <mergeCell ref="B30:C30"/>
    <mergeCell ref="D30:H30"/>
    <mergeCell ref="I30:L30"/>
    <mergeCell ref="M30:O30"/>
    <mergeCell ref="P30:S30"/>
    <mergeCell ref="J5:K5"/>
    <mergeCell ref="B28:C28"/>
    <mergeCell ref="D28:H28"/>
    <mergeCell ref="I28:L28"/>
    <mergeCell ref="M28:O28"/>
    <mergeCell ref="P28:S28"/>
    <mergeCell ref="B8:C8"/>
    <mergeCell ref="D8:H8"/>
    <mergeCell ref="I8:L8"/>
    <mergeCell ref="M8:O8"/>
    <mergeCell ref="P8:S8"/>
    <mergeCell ref="D9:H9"/>
    <mergeCell ref="B13:C13"/>
    <mergeCell ref="D13:H13"/>
    <mergeCell ref="I13:L13"/>
    <mergeCell ref="B7:C7"/>
    <mergeCell ref="D7:H7"/>
    <mergeCell ref="P7:S7"/>
    <mergeCell ref="M7:O7"/>
    <mergeCell ref="I7:L7"/>
    <mergeCell ref="P10:S10"/>
    <mergeCell ref="I9:L9"/>
    <mergeCell ref="M9:O9"/>
    <mergeCell ref="P9:S9"/>
    <mergeCell ref="B9:C9"/>
    <mergeCell ref="M13:O13"/>
    <mergeCell ref="P13:S13"/>
    <mergeCell ref="B12:C12"/>
    <mergeCell ref="D12:H12"/>
    <mergeCell ref="I12:L12"/>
    <mergeCell ref="M12:O12"/>
    <mergeCell ref="P12:S12"/>
    <mergeCell ref="B15:C15"/>
    <mergeCell ref="D15:H15"/>
    <mergeCell ref="I15:L15"/>
    <mergeCell ref="M15:O15"/>
    <mergeCell ref="P15:S15"/>
    <mergeCell ref="B14:C14"/>
    <mergeCell ref="D14:H14"/>
    <mergeCell ref="I14:L14"/>
    <mergeCell ref="M14:O14"/>
    <mergeCell ref="P14:S14"/>
    <mergeCell ref="B17:C17"/>
    <mergeCell ref="D17:H17"/>
    <mergeCell ref="I17:L17"/>
    <mergeCell ref="M17:O17"/>
    <mergeCell ref="P17:S17"/>
    <mergeCell ref="B16:C16"/>
    <mergeCell ref="D16:H16"/>
    <mergeCell ref="I16:L16"/>
    <mergeCell ref="M16:O16"/>
    <mergeCell ref="P16:S16"/>
    <mergeCell ref="B19:C19"/>
    <mergeCell ref="D19:H19"/>
    <mergeCell ref="I19:L19"/>
    <mergeCell ref="M19:O19"/>
    <mergeCell ref="P19:S19"/>
    <mergeCell ref="B18:C18"/>
    <mergeCell ref="D18:H18"/>
    <mergeCell ref="I18:L18"/>
    <mergeCell ref="M18:O18"/>
    <mergeCell ref="P18:S18"/>
    <mergeCell ref="B21:C21"/>
    <mergeCell ref="D21:H21"/>
    <mergeCell ref="I21:L21"/>
    <mergeCell ref="M21:O21"/>
    <mergeCell ref="P21:S21"/>
    <mergeCell ref="B20:C20"/>
    <mergeCell ref="D20:H20"/>
    <mergeCell ref="I20:L20"/>
    <mergeCell ref="M20:O20"/>
    <mergeCell ref="P20:S20"/>
    <mergeCell ref="P23:S23"/>
    <mergeCell ref="B22:C22"/>
    <mergeCell ref="D22:H22"/>
    <mergeCell ref="I22:L22"/>
    <mergeCell ref="M22:O22"/>
    <mergeCell ref="P22:S22"/>
    <mergeCell ref="P25:S25"/>
    <mergeCell ref="B24:C24"/>
    <mergeCell ref="D24:H24"/>
    <mergeCell ref="I24:L24"/>
    <mergeCell ref="M24:O24"/>
    <mergeCell ref="P24:S24"/>
    <mergeCell ref="B25:C25"/>
    <mergeCell ref="D25:H25"/>
    <mergeCell ref="I25:L25"/>
    <mergeCell ref="P27:S27"/>
    <mergeCell ref="B26:C26"/>
    <mergeCell ref="D26:H26"/>
    <mergeCell ref="I26:L26"/>
    <mergeCell ref="M26:O26"/>
    <mergeCell ref="P26:S26"/>
    <mergeCell ref="B27:C27"/>
    <mergeCell ref="D27:H27"/>
    <mergeCell ref="I27:L27"/>
    <mergeCell ref="B10:C10"/>
    <mergeCell ref="D10:H10"/>
    <mergeCell ref="I10:L10"/>
    <mergeCell ref="M10:O10"/>
    <mergeCell ref="M27:O27"/>
    <mergeCell ref="M25:O25"/>
    <mergeCell ref="B23:C23"/>
    <mergeCell ref="D23:H23"/>
    <mergeCell ref="I23:L23"/>
    <mergeCell ref="M23:O23"/>
    <mergeCell ref="J3:K3"/>
    <mergeCell ref="L3:S3"/>
    <mergeCell ref="L4:S4"/>
    <mergeCell ref="L5:S5"/>
    <mergeCell ref="B44:H44"/>
    <mergeCell ref="B39:C39"/>
    <mergeCell ref="D39:H39"/>
    <mergeCell ref="I39:L39"/>
    <mergeCell ref="M39:O39"/>
    <mergeCell ref="B11:C11"/>
    <mergeCell ref="B40:C40"/>
    <mergeCell ref="D40:H40"/>
    <mergeCell ref="I40:L40"/>
    <mergeCell ref="M40:O40"/>
    <mergeCell ref="P40:S40"/>
    <mergeCell ref="J4:K4"/>
    <mergeCell ref="D11:H11"/>
    <mergeCell ref="I11:L11"/>
    <mergeCell ref="M11:O11"/>
    <mergeCell ref="P11:S11"/>
  </mergeCells>
  <dataValidations count="1">
    <dataValidation type="list" allowBlank="1" showInputMessage="1" showErrorMessage="1" sqref="B8:C31">
      <formula1>$Y$8:$Y$15</formula1>
    </dataValidation>
  </dataValidations>
  <printOptions horizontalCentered="1"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中島建工株式会社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中島建工株式会社</dc:creator>
  <cp:keywords/>
  <dc:description/>
  <cp:lastModifiedBy>it</cp:lastModifiedBy>
  <cp:lastPrinted>2023-08-22T07:13:05Z</cp:lastPrinted>
  <dcterms:created xsi:type="dcterms:W3CDTF">2001-03-16T07:53:58Z</dcterms:created>
  <dcterms:modified xsi:type="dcterms:W3CDTF">2023-08-31T05:05:42Z</dcterms:modified>
  <cp:category/>
  <cp:version/>
  <cp:contentType/>
  <cp:contentStatus/>
</cp:coreProperties>
</file>